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lobal\OneDrive - OPERADORA CSL S DE RL DE CV\Escritorio\"/>
    </mc:Choice>
  </mc:AlternateContent>
  <xr:revisionPtr revIDLastSave="0" documentId="8_{D3F796D4-DDF2-41F4-BB66-3CD1EB8DBA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der-Form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G83" i="1"/>
  <c r="I83" i="1" s="1"/>
  <c r="I84" i="1"/>
  <c r="I85" i="1"/>
  <c r="I86" i="1"/>
  <c r="I87" i="1"/>
  <c r="I88" i="1"/>
  <c r="I89" i="1"/>
  <c r="I90" i="1"/>
  <c r="I91" i="1"/>
  <c r="G92" i="1"/>
  <c r="I92" i="1" s="1"/>
  <c r="I93" i="1"/>
  <c r="I94" i="1"/>
  <c r="I95" i="1"/>
  <c r="I96" i="1"/>
  <c r="I97" i="1"/>
  <c r="I101" i="1"/>
  <c r="I102" i="1"/>
  <c r="I103" i="1"/>
  <c r="I104" i="1"/>
  <c r="I105" i="1"/>
  <c r="I106" i="1"/>
  <c r="I107" i="1"/>
  <c r="I108" i="1"/>
  <c r="I109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G142" i="1"/>
  <c r="I142" i="1" s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G174" i="1"/>
  <c r="I174" i="1" s="1"/>
  <c r="I175" i="1"/>
  <c r="I176" i="1"/>
  <c r="I177" i="1"/>
  <c r="I178" i="1"/>
  <c r="I179" i="1"/>
  <c r="I180" i="1"/>
  <c r="I181" i="1"/>
  <c r="I182" i="1"/>
  <c r="I183" i="1"/>
  <c r="G184" i="1"/>
  <c r="I184" i="1" s="1"/>
  <c r="I185" i="1"/>
  <c r="I186" i="1"/>
  <c r="I187" i="1"/>
  <c r="I188" i="1"/>
  <c r="I189" i="1"/>
  <c r="I190" i="1"/>
  <c r="I191" i="1"/>
  <c r="I192" i="1"/>
  <c r="I193" i="1"/>
  <c r="I194" i="1"/>
  <c r="I195" i="1"/>
  <c r="G196" i="1"/>
  <c r="I196" i="1" s="1"/>
  <c r="I197" i="1"/>
  <c r="I198" i="1"/>
  <c r="I199" i="1"/>
  <c r="I200" i="1"/>
  <c r="I201" i="1"/>
  <c r="I202" i="1"/>
  <c r="I203" i="1"/>
  <c r="I204" i="1"/>
  <c r="G205" i="1"/>
  <c r="I205" i="1" s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5" i="1"/>
  <c r="I266" i="1"/>
  <c r="I267" i="1"/>
  <c r="I268" i="1"/>
  <c r="I269" i="1"/>
  <c r="I270" i="1"/>
  <c r="I271" i="1"/>
  <c r="I272" i="1"/>
  <c r="G276" i="1"/>
  <c r="I276" i="1" s="1"/>
  <c r="I277" i="1"/>
  <c r="I278" i="1"/>
  <c r="G282" i="1"/>
  <c r="I282" i="1" s="1"/>
  <c r="I283" i="1"/>
  <c r="I284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5" i="1"/>
  <c r="I326" i="1"/>
  <c r="I327" i="1"/>
  <c r="I328" i="1"/>
  <c r="I329" i="1"/>
  <c r="E330" i="1"/>
  <c r="H253" i="1"/>
  <c r="H210" i="1"/>
  <c r="H21" i="1"/>
  <c r="H18" i="1"/>
  <c r="H15" i="1"/>
  <c r="I14" i="1"/>
  <c r="H6" i="1"/>
  <c r="I331" i="1" l="1"/>
  <c r="I332" i="1" s="1"/>
  <c r="I333" i="1" s="1"/>
  <c r="I334" i="1" s="1"/>
</calcChain>
</file>

<file path=xl/sharedStrings.xml><?xml version="1.0" encoding="utf-8"?>
<sst xmlns="http://schemas.openxmlformats.org/spreadsheetml/2006/main" count="918" uniqueCount="540">
  <si>
    <r>
      <rPr>
        <sz val="18"/>
        <rFont val="Skia"/>
      </rPr>
      <t xml:space="preserve"> Customized Grocery Shopping </t>
    </r>
    <r>
      <rPr>
        <sz val="12"/>
        <rFont val="Skia"/>
      </rPr>
      <t xml:space="preserve">     </t>
    </r>
  </si>
  <si>
    <t xml:space="preserve">Relax we'll take care of the shoping!! </t>
  </si>
  <si>
    <t>Dial from the US 011-52-624-1173772</t>
  </si>
  <si>
    <t>WhatsApp Ph: +52 624 1173772</t>
  </si>
  <si>
    <t>CLIENT:</t>
  </si>
  <si>
    <t>Date:</t>
  </si>
  <si>
    <t>E-mail:</t>
  </si>
  <si>
    <t>Delivery:</t>
  </si>
  <si>
    <t>Mobile:</t>
  </si>
  <si>
    <t>Villa/Resort:</t>
  </si>
  <si>
    <t>Arrival Flight Num. :</t>
  </si>
  <si>
    <t>B E V E R A G E S</t>
  </si>
  <si>
    <t>Total</t>
  </si>
  <si>
    <t>Product</t>
  </si>
  <si>
    <t>Brand</t>
  </si>
  <si>
    <t>Size</t>
  </si>
  <si>
    <t>Notes</t>
  </si>
  <si>
    <t>Qty</t>
  </si>
  <si>
    <t>Unit Price</t>
  </si>
  <si>
    <t>USD</t>
  </si>
  <si>
    <t>Bailey's Irish Cream</t>
  </si>
  <si>
    <t>Bailey's</t>
  </si>
  <si>
    <t>750 ml/25.4 oz</t>
  </si>
  <si>
    <t>Beer</t>
  </si>
  <si>
    <t>Bud Lite</t>
  </si>
  <si>
    <t>6-Pak/355 ml/12 oz</t>
  </si>
  <si>
    <t>Budweiser</t>
  </si>
  <si>
    <t>6-Pak /355 ml/12 oz</t>
  </si>
  <si>
    <t>Corona</t>
  </si>
  <si>
    <t>Corona Light</t>
  </si>
  <si>
    <t>6-Pak/325 ml/11oz</t>
  </si>
  <si>
    <t>Dos X</t>
  </si>
  <si>
    <t>Heineken</t>
  </si>
  <si>
    <t>6 pak/355 ml/12 oz</t>
  </si>
  <si>
    <t>Miller Lite</t>
  </si>
  <si>
    <t>Modelo</t>
  </si>
  <si>
    <t>Negra Modelo</t>
  </si>
  <si>
    <t>6-Pak/325 ml/11 oz</t>
  </si>
  <si>
    <t>Pacifico</t>
  </si>
  <si>
    <t>Tecate</t>
  </si>
  <si>
    <t>Tecate Light</t>
  </si>
  <si>
    <t>Champagne</t>
  </si>
  <si>
    <t>Moet Chandon - Brut</t>
  </si>
  <si>
    <t>Veuve Clicquot</t>
  </si>
  <si>
    <t>Coffee - Ground</t>
  </si>
  <si>
    <t>368 grm/13 oz</t>
  </si>
  <si>
    <t>Marino</t>
  </si>
  <si>
    <t>400 grm/14.1 oz</t>
  </si>
  <si>
    <t>198 grm/7 oz</t>
  </si>
  <si>
    <t>Coffee Creamer - Original</t>
  </si>
  <si>
    <t>Coffee Mate</t>
  </si>
  <si>
    <t>473 ml/16 oz</t>
  </si>
  <si>
    <t>Cognac</t>
  </si>
  <si>
    <t>Martell VSOP</t>
  </si>
  <si>
    <t>700 ml/23.7 oz</t>
  </si>
  <si>
    <t xml:space="preserve">Energy Drink </t>
  </si>
  <si>
    <t>Red Bull</t>
  </si>
  <si>
    <t>250 ml/8.5 oz</t>
  </si>
  <si>
    <t>Red Bull - Sugar Free</t>
  </si>
  <si>
    <t>Gin</t>
  </si>
  <si>
    <t>Beefeater</t>
  </si>
  <si>
    <t>Juice Apple</t>
  </si>
  <si>
    <t>Springfield*</t>
  </si>
  <si>
    <t>1.89 l/64 fl oz</t>
  </si>
  <si>
    <t>Tree Top</t>
  </si>
  <si>
    <t>1lt / 1.05 qt</t>
  </si>
  <si>
    <t>Juice Cranberry</t>
  </si>
  <si>
    <t>Ocean Spray</t>
  </si>
  <si>
    <t>1.89 lt/Half Gal.</t>
  </si>
  <si>
    <t>Juice Grape</t>
  </si>
  <si>
    <t>Newman's Own</t>
  </si>
  <si>
    <t>2.84 lt/2.5 qt</t>
  </si>
  <si>
    <t>Juice Grapefruit</t>
  </si>
  <si>
    <t>Florida's Natural</t>
  </si>
  <si>
    <t xml:space="preserve">Juice Mango </t>
  </si>
  <si>
    <t>Herdez / Jumex</t>
  </si>
  <si>
    <t xml:space="preserve">Juice Orange </t>
  </si>
  <si>
    <t>Florida 7/Sonrisa</t>
  </si>
  <si>
    <t xml:space="preserve">Juice Pineapple </t>
  </si>
  <si>
    <t>Herdez</t>
  </si>
  <si>
    <t>Juice - Tomato</t>
  </si>
  <si>
    <t>Del Valle</t>
  </si>
  <si>
    <t>Juice V8</t>
  </si>
  <si>
    <t>Kahlua</t>
  </si>
  <si>
    <t>Margarita Mix (orig)</t>
  </si>
  <si>
    <t xml:space="preserve">Jose Cuervo </t>
  </si>
  <si>
    <t>Rum - Aged (Añejo)</t>
  </si>
  <si>
    <t>Bacardi</t>
  </si>
  <si>
    <t>Rum - Spiced</t>
  </si>
  <si>
    <t>Captain Morgan's</t>
  </si>
  <si>
    <t>Rum - White</t>
  </si>
  <si>
    <t>Soda</t>
  </si>
  <si>
    <t>7 Up</t>
  </si>
  <si>
    <t>2 lt/2.11 qt</t>
  </si>
  <si>
    <t>Coca Cola</t>
  </si>
  <si>
    <t xml:space="preserve">Soda </t>
  </si>
  <si>
    <t>Coke Zero</t>
  </si>
  <si>
    <t>Diet Coke</t>
  </si>
  <si>
    <t>Squirt</t>
  </si>
  <si>
    <t>Pepsi</t>
  </si>
  <si>
    <t>Sprite</t>
  </si>
  <si>
    <t>Diet Sprite</t>
  </si>
  <si>
    <t>Pepsi Light</t>
  </si>
  <si>
    <t>Sports Drink</t>
  </si>
  <si>
    <t>Gatorade -Assorted Flavors</t>
  </si>
  <si>
    <t>500ml/16.9 oz</t>
  </si>
  <si>
    <t>Tea Black</t>
  </si>
  <si>
    <t>Lipton</t>
  </si>
  <si>
    <t>50 bags</t>
  </si>
  <si>
    <t>Tea Chamomile</t>
  </si>
  <si>
    <t>20 bags</t>
  </si>
  <si>
    <t>Tea Green Organic</t>
  </si>
  <si>
    <t>18 bags</t>
  </si>
  <si>
    <t>Tequila Centenario Reposado</t>
  </si>
  <si>
    <t>Centenario</t>
  </si>
  <si>
    <t>Tequila Corralejo - Reposado</t>
  </si>
  <si>
    <t>Corralejo</t>
  </si>
  <si>
    <t>Tequila Cuervo 1800 Resposado</t>
  </si>
  <si>
    <t>Cuervo</t>
  </si>
  <si>
    <t>Tequila Don Julio - Blanco</t>
  </si>
  <si>
    <t>Don Julio</t>
  </si>
  <si>
    <t>Tequila Don Julio - Reposado</t>
  </si>
  <si>
    <t>Tequila Jose Cuervo Especial</t>
  </si>
  <si>
    <t>Tequila Jose Cuervo Tradicional - Reposado</t>
  </si>
  <si>
    <t>Vodka</t>
  </si>
  <si>
    <t>Absolut</t>
  </si>
  <si>
    <t>Grey Goose</t>
  </si>
  <si>
    <t xml:space="preserve">Water  - Bottled </t>
  </si>
  <si>
    <t>Kirkland</t>
  </si>
  <si>
    <t>500ml/16.9 oz  case w/35</t>
  </si>
  <si>
    <t>Nestlé</t>
  </si>
  <si>
    <t>1 gal</t>
  </si>
  <si>
    <t>Water - Sparkling</t>
  </si>
  <si>
    <t>Pellegrino</t>
  </si>
  <si>
    <t>Perrier</t>
  </si>
  <si>
    <t>4-Pak/330 ml/11oz</t>
  </si>
  <si>
    <t>Peñafiel/Topo Chico</t>
  </si>
  <si>
    <t>Water - Tonic</t>
  </si>
  <si>
    <t>Schweppes'</t>
  </si>
  <si>
    <t>6-Pak/296 ml/10 oz</t>
  </si>
  <si>
    <t>Whiskey</t>
  </si>
  <si>
    <t>Jack Daniel's</t>
  </si>
  <si>
    <t>Johnny Walker Black Label</t>
  </si>
  <si>
    <t>Johnny Walker Red Label</t>
  </si>
  <si>
    <t>Wine Cabernet</t>
  </si>
  <si>
    <t>Casillero del Diablo - Chile</t>
  </si>
  <si>
    <t>Hardy's - Australia</t>
  </si>
  <si>
    <t>Wine Chardonnay</t>
  </si>
  <si>
    <t>Kendall Jackson - California</t>
  </si>
  <si>
    <t>Black Swan - Australia</t>
  </si>
  <si>
    <t>Sta. Rita - Chile</t>
  </si>
  <si>
    <t>Wine Zinfandel White</t>
  </si>
  <si>
    <t>Fetzer - California</t>
  </si>
  <si>
    <t xml:space="preserve">B A K E D    G O O D S   </t>
  </si>
  <si>
    <t>Bread - Bagels - Plain</t>
  </si>
  <si>
    <t>New York</t>
  </si>
  <si>
    <t>6 count</t>
  </si>
  <si>
    <t>Bread - Bagels - Sesame</t>
  </si>
  <si>
    <t>Bread - English Muffins</t>
  </si>
  <si>
    <t>Bread - Hot Dog Buns</t>
  </si>
  <si>
    <t>8 count</t>
  </si>
  <si>
    <t xml:space="preserve">Bread - Multigrain </t>
  </si>
  <si>
    <t>Bimbo</t>
  </si>
  <si>
    <t>540 grm/1.19 lb</t>
  </si>
  <si>
    <t xml:space="preserve">Bread - Wheat </t>
  </si>
  <si>
    <t>680 grm/1.5 lb</t>
  </si>
  <si>
    <t>Wonder</t>
  </si>
  <si>
    <t>Bread - White</t>
  </si>
  <si>
    <t>Cheesecake - Chocolate/Raspberry</t>
  </si>
  <si>
    <t>12 inch</t>
  </si>
  <si>
    <t>G R O C E R I E S - S N A C K S - D A I R Y - B R E A K F A S T - L U N C H</t>
  </si>
  <si>
    <t xml:space="preserve"> </t>
  </si>
  <si>
    <t>200 grm / 7oz</t>
  </si>
  <si>
    <t>Bacon</t>
  </si>
  <si>
    <t>453 grm/16 oz</t>
  </si>
  <si>
    <t>Oscar Mayer</t>
  </si>
  <si>
    <t>225 grm/8oz</t>
  </si>
  <si>
    <t>San Rafael</t>
  </si>
  <si>
    <t>340 grm/12 oz</t>
  </si>
  <si>
    <t>Bacon - Turkey</t>
  </si>
  <si>
    <t>Beans - Refried</t>
  </si>
  <si>
    <t>La Costeña</t>
  </si>
  <si>
    <t>Butter - salted</t>
  </si>
  <si>
    <t>Gloria</t>
  </si>
  <si>
    <t>360 grm/12.7 oz</t>
  </si>
  <si>
    <t>Butter - unsalted</t>
  </si>
  <si>
    <t>Lala</t>
  </si>
  <si>
    <t>227 grm/8oz</t>
  </si>
  <si>
    <t>Butter - unsalted - light</t>
  </si>
  <si>
    <t>Butter Spread</t>
  </si>
  <si>
    <t>Lyncott</t>
  </si>
  <si>
    <t>Cashews - Salted</t>
  </si>
  <si>
    <t>Cereal - All-Bran Flakes</t>
  </si>
  <si>
    <t>Kellogg's</t>
  </si>
  <si>
    <t>320 grm/11.29 oz</t>
  </si>
  <si>
    <t>Cereal -Cheerios</t>
  </si>
  <si>
    <t>Nestle</t>
  </si>
  <si>
    <t>425 grms/15 oz</t>
  </si>
  <si>
    <t>Cereal - Choco Krispies</t>
  </si>
  <si>
    <t>510 grm/1.12 lb</t>
  </si>
  <si>
    <t>Cereal - Corn Flakes</t>
  </si>
  <si>
    <t>Cereal - Frosted Flakes</t>
  </si>
  <si>
    <t>Cereal - Raisin Bran</t>
  </si>
  <si>
    <t>620  grm/13.6 oz</t>
  </si>
  <si>
    <t>Cheese -  American Singles</t>
  </si>
  <si>
    <t>Kraft</t>
  </si>
  <si>
    <t>144 grm - 8 slices</t>
  </si>
  <si>
    <t>Cheese - Cheddar</t>
  </si>
  <si>
    <t>Cheese - Chihuahua</t>
  </si>
  <si>
    <t>Cheese - Cottage</t>
  </si>
  <si>
    <t>Lyncott/Lala</t>
  </si>
  <si>
    <t>380 grm/13.4 oz</t>
  </si>
  <si>
    <t>Cheese - Cottage Light</t>
  </si>
  <si>
    <t xml:space="preserve">Cheese - Cream cheese </t>
  </si>
  <si>
    <t>Philadelphia</t>
  </si>
  <si>
    <t>150 grm/5 oz</t>
  </si>
  <si>
    <t>Cheese - Cream cheese - light</t>
  </si>
  <si>
    <t>Cheese - Jalapeño Jack</t>
  </si>
  <si>
    <t>Cheese - Manchego</t>
  </si>
  <si>
    <t>La Villita/Chalet</t>
  </si>
  <si>
    <t>Cheese - Panela</t>
  </si>
  <si>
    <t>Chocolate Miniatures Assorted</t>
  </si>
  <si>
    <t>Hershey's</t>
  </si>
  <si>
    <t>260 grm/9 oz</t>
  </si>
  <si>
    <t>Cookies</t>
  </si>
  <si>
    <t>Chips Ahoy</t>
  </si>
  <si>
    <t>456 grm/16.1 oz</t>
  </si>
  <si>
    <t>Oreo</t>
  </si>
  <si>
    <t>564 grm/1.24 lb</t>
  </si>
  <si>
    <t>Cookies - Oat - Raisin/Cranberry/Cocoa</t>
  </si>
  <si>
    <t>Quaker</t>
  </si>
  <si>
    <t>Crackers - Better Cheddars</t>
  </si>
  <si>
    <t>Better Cheddars</t>
  </si>
  <si>
    <t>198 grm</t>
  </si>
  <si>
    <t>Crackers - Milton's</t>
  </si>
  <si>
    <t>Milton's</t>
  </si>
  <si>
    <t>Crackers - Ritz</t>
  </si>
  <si>
    <t>Nabisco</t>
  </si>
  <si>
    <t>405 grm/14.3 oz</t>
  </si>
  <si>
    <t>Crackers - saltine</t>
  </si>
  <si>
    <t>Saladitas</t>
  </si>
  <si>
    <t>Crackers - Triscuit</t>
  </si>
  <si>
    <t xml:space="preserve">Triscuit </t>
  </si>
  <si>
    <t>269 grm</t>
  </si>
  <si>
    <t>Crackers - whole wheat</t>
  </si>
  <si>
    <t>Habanersas/Gamesa</t>
  </si>
  <si>
    <t>468 grm</t>
  </si>
  <si>
    <t>Cream - Sour</t>
  </si>
  <si>
    <t xml:space="preserve">Eggs </t>
  </si>
  <si>
    <t>Bachoco</t>
  </si>
  <si>
    <t>1 doz</t>
  </si>
  <si>
    <t>18 count</t>
  </si>
  <si>
    <t>Granola</t>
  </si>
  <si>
    <t>396 grm/14 oz</t>
  </si>
  <si>
    <t>Guacamole</t>
  </si>
  <si>
    <t>500ml</t>
  </si>
  <si>
    <t>Half &amp; Half</t>
  </si>
  <si>
    <t>Swiss/Lyncott</t>
  </si>
  <si>
    <t>1lt</t>
  </si>
  <si>
    <t>Ham</t>
  </si>
  <si>
    <t>Ham - Turkey</t>
  </si>
  <si>
    <t>680 grm</t>
  </si>
  <si>
    <t>Hot Dogs - Beef</t>
  </si>
  <si>
    <t>Hot Dogs - Turkey</t>
  </si>
  <si>
    <t>Jam - Strawberry</t>
  </si>
  <si>
    <t>Costeña/McCormick</t>
  </si>
  <si>
    <t>270 grm</t>
  </si>
  <si>
    <t>Smucker's</t>
  </si>
  <si>
    <t>Jelly - Grape</t>
  </si>
  <si>
    <t>Welch's</t>
  </si>
  <si>
    <t>Ketchup</t>
  </si>
  <si>
    <t>Heinz</t>
  </si>
  <si>
    <t>397 grm</t>
  </si>
  <si>
    <t>Macaroni &amp; Cheese</t>
  </si>
  <si>
    <t>205 grm</t>
  </si>
  <si>
    <t>Margerine</t>
  </si>
  <si>
    <t>I Can't Believe It's Not Butter</t>
  </si>
  <si>
    <t>425 grm</t>
  </si>
  <si>
    <t>Mayonnaise</t>
  </si>
  <si>
    <t>Hellman's</t>
  </si>
  <si>
    <t>195 grm</t>
  </si>
  <si>
    <t>Melba Toast</t>
  </si>
  <si>
    <t>Old London</t>
  </si>
  <si>
    <t>Milk - 1%</t>
  </si>
  <si>
    <t>Yaqui/Swiss</t>
  </si>
  <si>
    <t>1 lt</t>
  </si>
  <si>
    <t>Milk - 2%</t>
  </si>
  <si>
    <t>Yaqui</t>
  </si>
  <si>
    <t>2 lt</t>
  </si>
  <si>
    <t>Milk-Lactose Free-Low Fat</t>
  </si>
  <si>
    <t>Milk - Rice</t>
  </si>
  <si>
    <t>Rice Dream</t>
  </si>
  <si>
    <t>Milk - Whole</t>
  </si>
  <si>
    <t>Mustard</t>
  </si>
  <si>
    <t>French's/Heinz</t>
  </si>
  <si>
    <t>Mustard - Dijon</t>
  </si>
  <si>
    <t>Grey Poupon</t>
  </si>
  <si>
    <t>8 oz</t>
  </si>
  <si>
    <t>Non-Stick Cooking Oil Spray</t>
  </si>
  <si>
    <t>PAM</t>
  </si>
  <si>
    <t>Nuts - Mixed</t>
  </si>
  <si>
    <t>Oil - Canola</t>
  </si>
  <si>
    <t>Springfield</t>
  </si>
  <si>
    <t>700 ml</t>
  </si>
  <si>
    <t>Oil - Corn</t>
  </si>
  <si>
    <t>Mazola</t>
  </si>
  <si>
    <t>500 ml</t>
  </si>
  <si>
    <t>Oil - Olive - Extra Virgin</t>
  </si>
  <si>
    <t>Oil - Sunflower</t>
  </si>
  <si>
    <t>Kartamus</t>
  </si>
  <si>
    <t>900 ml</t>
  </si>
  <si>
    <t>Oil - Vegetable</t>
  </si>
  <si>
    <t>1 2 3</t>
  </si>
  <si>
    <t>Pancake Mix</t>
  </si>
  <si>
    <t>Pronto</t>
  </si>
  <si>
    <t>500 grm</t>
  </si>
  <si>
    <t xml:space="preserve">Pancake Mix </t>
  </si>
  <si>
    <t>Aunt Jemima</t>
  </si>
  <si>
    <t>907 grm</t>
  </si>
  <si>
    <t>Pancake Syrup (Maple)</t>
  </si>
  <si>
    <t>Log Cabin</t>
  </si>
  <si>
    <t>Pasta - Fussilli</t>
  </si>
  <si>
    <t>Barilla</t>
  </si>
  <si>
    <t>Pasta - Spaghetti</t>
  </si>
  <si>
    <t xml:space="preserve">Pasta Sauce - Alfredo </t>
  </si>
  <si>
    <t>Classico</t>
  </si>
  <si>
    <t>Peanut Butter - Creamy</t>
  </si>
  <si>
    <t>Jiff/Skippy</t>
  </si>
  <si>
    <t>510 grm</t>
  </si>
  <si>
    <t>Peanut Butter - Crunchy</t>
  </si>
  <si>
    <t>Pistaccios - Salted</t>
  </si>
  <si>
    <t>Popcorn- Microwave- Butter</t>
  </si>
  <si>
    <t>Act II/Jolly Time</t>
  </si>
  <si>
    <t>99 grm/3 oz bag</t>
  </si>
  <si>
    <t>Popcorn - Microwave - Plain</t>
  </si>
  <si>
    <t>Potato Chips</t>
  </si>
  <si>
    <t>Pringles - Original</t>
  </si>
  <si>
    <t>163 grm</t>
  </si>
  <si>
    <t>Pringles - FLAVORS</t>
  </si>
  <si>
    <t>Potato Chips - Crinkle Cut</t>
  </si>
  <si>
    <t>Ruffles</t>
  </si>
  <si>
    <t>600 grm</t>
  </si>
  <si>
    <t>Pretzels</t>
  </si>
  <si>
    <t>Anderson</t>
  </si>
  <si>
    <t>Rice Cakes</t>
  </si>
  <si>
    <t>127 grms/4.47 oz</t>
  </si>
  <si>
    <t>Salad Dressing - Balsamic Vinaigrette</t>
  </si>
  <si>
    <t>236 ml</t>
  </si>
  <si>
    <t>Salad Dressing - Ranch - Light</t>
  </si>
  <si>
    <t>Hidden Valley</t>
  </si>
  <si>
    <t>Salami</t>
  </si>
  <si>
    <t>Parma</t>
  </si>
  <si>
    <t>113 grm</t>
  </si>
  <si>
    <t>Salsa - Fresh</t>
  </si>
  <si>
    <t>Salsa - Green</t>
  </si>
  <si>
    <t>Costeña</t>
  </si>
  <si>
    <t>475 grm</t>
  </si>
  <si>
    <t>Salsa Red - hot - Chipotle/5Chiles</t>
  </si>
  <si>
    <t>453 grm</t>
  </si>
  <si>
    <t>Salsa Red - medium - Casera</t>
  </si>
  <si>
    <t>Salsa Red - medium</t>
  </si>
  <si>
    <t>Pace</t>
  </si>
  <si>
    <t>Salsa Red - mild - Mexicana</t>
  </si>
  <si>
    <t>Del Monte</t>
  </si>
  <si>
    <t>Salt Shaker</t>
  </si>
  <si>
    <t>La Fina</t>
  </si>
  <si>
    <t>250 grm/9 oz</t>
  </si>
  <si>
    <t>Salt/Pepper - Shakers</t>
  </si>
  <si>
    <t>McCormick</t>
  </si>
  <si>
    <t>Set</t>
  </si>
  <si>
    <t xml:space="preserve">Soup - Chicken Noodle </t>
  </si>
  <si>
    <t>Campbell's</t>
  </si>
  <si>
    <t>300 grm</t>
  </si>
  <si>
    <t>Spagetti Sauce - Traditional/Mushroom</t>
  </si>
  <si>
    <t>737 grm</t>
  </si>
  <si>
    <t>Sugar - Dark Brown</t>
  </si>
  <si>
    <t>453 grm / 1 lb</t>
  </si>
  <si>
    <t>Sugar - Refined</t>
  </si>
  <si>
    <t>907g/2 lb</t>
  </si>
  <si>
    <t xml:space="preserve">Sweetener </t>
  </si>
  <si>
    <t>Equal</t>
  </si>
  <si>
    <t>50 packets</t>
  </si>
  <si>
    <t>Sweet N' Low</t>
  </si>
  <si>
    <t>Tomato Sauce</t>
  </si>
  <si>
    <t>210 grm/7 oz</t>
  </si>
  <si>
    <t>Tortilla Chips</t>
  </si>
  <si>
    <t>290 grm</t>
  </si>
  <si>
    <t>Tortillas - Corn</t>
  </si>
  <si>
    <t>1 kg</t>
  </si>
  <si>
    <t>Tortillas - flour</t>
  </si>
  <si>
    <t>Turkey Breast - Sliced</t>
  </si>
  <si>
    <t>Tangamanga</t>
  </si>
  <si>
    <t>Vinegar - Balsamic</t>
  </si>
  <si>
    <t>Pompeian</t>
  </si>
  <si>
    <t>Yogurt (Natural/Strawberry)</t>
  </si>
  <si>
    <t>Danone/Yoplait</t>
  </si>
  <si>
    <t>4.4 oz/single serving</t>
  </si>
  <si>
    <t>Yogurt  (Natural/Peach/Strawberry)</t>
  </si>
  <si>
    <t>Lala/Yoplait</t>
  </si>
  <si>
    <t>1 kg/2.2 lb</t>
  </si>
  <si>
    <t>Yogurt - Light Sugar Free (Natural/Strawberry)</t>
  </si>
  <si>
    <t>Yoplait</t>
  </si>
  <si>
    <t>Yogurt - Smoothie (Coconut-Pineapple/Peach/Strawberry</t>
  </si>
  <si>
    <t xml:space="preserve"> F R E S H  P R O D U C E</t>
  </si>
  <si>
    <t>Apples - Gala</t>
  </si>
  <si>
    <t>Produce</t>
  </si>
  <si>
    <t xml:space="preserve">kilogram </t>
  </si>
  <si>
    <t xml:space="preserve">Apples - Granny Smith </t>
  </si>
  <si>
    <t>Apples - Red Delicious</t>
  </si>
  <si>
    <t>Avocados</t>
  </si>
  <si>
    <t>Bananas</t>
  </si>
  <si>
    <t xml:space="preserve">Bell Pepper </t>
  </si>
  <si>
    <t>Carrots - Baby</t>
  </si>
  <si>
    <t>Cilantro</t>
  </si>
  <si>
    <t>Cucumber</t>
  </si>
  <si>
    <t>Garlic</t>
  </si>
  <si>
    <t xml:space="preserve">Grapes </t>
  </si>
  <si>
    <t>Grapefruit</t>
  </si>
  <si>
    <t>Jalapeños</t>
  </si>
  <si>
    <t>Jicama</t>
  </si>
  <si>
    <t>Kiwi</t>
  </si>
  <si>
    <t>Lemon</t>
  </si>
  <si>
    <t>Lettuce - Romaine Hearts</t>
  </si>
  <si>
    <t>Pre-washed 3- Pack</t>
  </si>
  <si>
    <t>Limes  - Small Mexican</t>
  </si>
  <si>
    <t xml:space="preserve">Limes - Seedless </t>
  </si>
  <si>
    <t>Mango</t>
  </si>
  <si>
    <t>Onion</t>
  </si>
  <si>
    <t>Oranges</t>
  </si>
  <si>
    <t>Papaya</t>
  </si>
  <si>
    <t>Pears</t>
  </si>
  <si>
    <t>Pineapple</t>
  </si>
  <si>
    <t>Potatoes</t>
  </si>
  <si>
    <t>Strawberry</t>
  </si>
  <si>
    <t>Tomatoes</t>
  </si>
  <si>
    <t>Watermelon</t>
  </si>
  <si>
    <t>B U T C H E R   S H O P</t>
  </si>
  <si>
    <t>Beef - Arrachera</t>
  </si>
  <si>
    <t>Pkge</t>
  </si>
  <si>
    <t>Beef - Carne Asada</t>
  </si>
  <si>
    <t>Pound</t>
  </si>
  <si>
    <t>Beef - Ground Sirloin</t>
  </si>
  <si>
    <t>Beef - Ground Regular</t>
  </si>
  <si>
    <t>Beef - Rib Eye</t>
  </si>
  <si>
    <t>Chicken  - Breast - Skinless/Boneless</t>
  </si>
  <si>
    <t>Pork  - Chop US Style</t>
  </si>
  <si>
    <t>Turkey - Ground</t>
  </si>
  <si>
    <t>S U N D R I E S</t>
  </si>
  <si>
    <t>Paper Plate - 9 inch</t>
  </si>
  <si>
    <t>Dixie/Springfield</t>
  </si>
  <si>
    <t>25 count</t>
  </si>
  <si>
    <t>Plastic Cups - 16 oz</t>
  </si>
  <si>
    <t>Member's Choice</t>
  </si>
  <si>
    <t>Zip Lock Bags</t>
  </si>
  <si>
    <t>Zip Lock</t>
  </si>
  <si>
    <t>20 count</t>
  </si>
  <si>
    <t xml:space="preserve"> T O I L E T R I E S </t>
  </si>
  <si>
    <t>Aftersun Cooling Gel</t>
  </si>
  <si>
    <t>Hawaiian Tropic</t>
  </si>
  <si>
    <t>210 ml/7.01 oz</t>
  </si>
  <si>
    <t>Antibacterial Hand Soap</t>
  </si>
  <si>
    <t>Clean &amp; Smooth/Blumen</t>
  </si>
  <si>
    <t>7.5 oz</t>
  </si>
  <si>
    <t>Antibacterial Hand Gel</t>
  </si>
  <si>
    <t>Purell</t>
  </si>
  <si>
    <t>60 ml/1.8 oz</t>
  </si>
  <si>
    <t>Body Lotion - Normal/Dry Skin</t>
  </si>
  <si>
    <t>Lubriderm</t>
  </si>
  <si>
    <t>300 ml/10.99 oz</t>
  </si>
  <si>
    <t>Body Lotion - UV Protection 15 SPF</t>
  </si>
  <si>
    <t>240 ml/8.11 oz</t>
  </si>
  <si>
    <t>Conditioner</t>
  </si>
  <si>
    <t>Herbal Essences</t>
  </si>
  <si>
    <t>340 ml/11.49 oz</t>
  </si>
  <si>
    <t>Pantene ProV</t>
  </si>
  <si>
    <t>400 ml/13.5 oz</t>
  </si>
  <si>
    <t>Deodorant</t>
  </si>
  <si>
    <t>Lady Speed Stick</t>
  </si>
  <si>
    <t>45 grm/1.59 oz</t>
  </si>
  <si>
    <t>Deodorant - Roll-on</t>
  </si>
  <si>
    <t>Adidas</t>
  </si>
  <si>
    <t>Mouthwash</t>
  </si>
  <si>
    <t>Listerine</t>
  </si>
  <si>
    <t>250 ml/9oz</t>
  </si>
  <si>
    <t>Sanitary Napkin - Regular</t>
  </si>
  <si>
    <t>Always</t>
  </si>
  <si>
    <t>14 count</t>
  </si>
  <si>
    <t>Sanitary Napkin - Extra</t>
  </si>
  <si>
    <t>16 count</t>
  </si>
  <si>
    <t>Shampoo</t>
  </si>
  <si>
    <t>Pert</t>
  </si>
  <si>
    <t>Sunblock - Baby 50 SPF</t>
  </si>
  <si>
    <t>Hawaiian Tropic/Coppertone/Banana Boat</t>
  </si>
  <si>
    <t>120 ml</t>
  </si>
  <si>
    <t>Sunblock - Carrot 20/40 SPF</t>
  </si>
  <si>
    <t>Sunblock - Kids 45 SPF</t>
  </si>
  <si>
    <t>Sunblock Waterproof Spray 30 SPF</t>
  </si>
  <si>
    <t>6 oz</t>
  </si>
  <si>
    <t>Tampons - Regular/Super</t>
  </si>
  <si>
    <t>Kotex Free &amp; Soft</t>
  </si>
  <si>
    <t>10 count</t>
  </si>
  <si>
    <t>Tampax</t>
  </si>
  <si>
    <t>Toothpaste</t>
  </si>
  <si>
    <t>Crest &amp; Scope</t>
  </si>
  <si>
    <t>100 ml/3.2 oz</t>
  </si>
  <si>
    <t>Colgate Total</t>
  </si>
  <si>
    <t>B A B Y  I T E M S - D I A P E R S</t>
  </si>
  <si>
    <t>Baby Food - Stage 1 (Banana/Peach/Prune/Mango/Broccoli/Green Beans/Zucchini)</t>
  </si>
  <si>
    <t>Gerber</t>
  </si>
  <si>
    <t>71 grm/2.4 oz</t>
  </si>
  <si>
    <t>Baby Food - Stage 2 (Apple/Guava/Peach/Tropical Fruits/Carrots/Vegetables w/Chicken &amp; Rice)</t>
  </si>
  <si>
    <t>113 grm/3.82 oz</t>
  </si>
  <si>
    <t>Baby Food - Stage 3 (Apple/Mango/Tropical Fruits/Banana &amp; Wheat/Mango &amp; Wheat/Veal w/Vegetables &amp; Pasta)</t>
  </si>
  <si>
    <t>170 grm/5.74 oz</t>
  </si>
  <si>
    <t>Baby Wipes - Natural Care - Scented</t>
  </si>
  <si>
    <t>Huggies</t>
  </si>
  <si>
    <t>72 count</t>
  </si>
  <si>
    <t>Baby Wipes - Natural Care - Unscented</t>
  </si>
  <si>
    <t>Baby Wipes - Relaxing Lavander &amp; Chamomille Scent</t>
  </si>
  <si>
    <t>60 count</t>
  </si>
  <si>
    <t xml:space="preserve">Diapers - Stage 1 Boy/Girl </t>
  </si>
  <si>
    <t>40 count</t>
  </si>
  <si>
    <t>Diapers - Stage 2 Boy/Girl</t>
  </si>
  <si>
    <t>Diapers - Stage 3 Boy/Girl</t>
  </si>
  <si>
    <t>Diapers - Stage 4 Boy/Girl</t>
  </si>
  <si>
    <t>Diapers - Stage 5 Boy/Girl</t>
  </si>
  <si>
    <t>Diapers - Pull-Ups Boy/Girl</t>
  </si>
  <si>
    <t>Huggies - Pull Ups</t>
  </si>
  <si>
    <t>26 count</t>
  </si>
  <si>
    <t>S P E C I A L    R E Q U E S T</t>
  </si>
  <si>
    <t>ITEMS</t>
  </si>
  <si>
    <t>SUB-TOTAL</t>
  </si>
  <si>
    <r>
      <rPr>
        <b/>
        <sz val="10"/>
        <rFont val="Skia"/>
      </rPr>
      <t xml:space="preserve">* </t>
    </r>
    <r>
      <rPr>
        <sz val="10"/>
        <rFont val="Skia"/>
      </rPr>
      <t xml:space="preserve">Minimum Service Charge is $20USD </t>
    </r>
  </si>
  <si>
    <r>
      <rPr>
        <b/>
        <sz val="10"/>
        <rFont val="Times New Roman"/>
      </rPr>
      <t>* 20</t>
    </r>
    <r>
      <rPr>
        <sz val="10"/>
        <rFont val="Times New Roman"/>
      </rPr>
      <t>% SERVICE FEE</t>
    </r>
  </si>
  <si>
    <t xml:space="preserve">All prices are subject to change without notice </t>
  </si>
  <si>
    <t>TOTAL DUE</t>
  </si>
  <si>
    <r>
      <rPr>
        <b/>
        <sz val="10"/>
        <rFont val="Skia"/>
      </rPr>
      <t>**</t>
    </r>
    <r>
      <rPr>
        <sz val="10"/>
        <rFont val="Skia"/>
      </rPr>
      <t>Exchange rate is subject to change without notice</t>
    </r>
  </si>
  <si>
    <t>IN PESOS</t>
  </si>
  <si>
    <t>Karat</t>
  </si>
  <si>
    <t>All prices are in USD - Exchange Rate 1 USD = $18.80 pesos**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</si>
</sst>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8">
    <font>
      <sz val="10"/>
      <color rgb="FF000000"/>
      <name val="Calibri"/>
      <scheme val="minor"/>
    </font>
    <font>
      <sz val="18"/>
      <name val="Skia"/>
    </font>
    <font>
      <u/>
      <sz val="12"/>
      <color rgb="FF0070C0"/>
      <name val="Verdana"/>
    </font>
    <font>
      <sz val="12"/>
      <name val="Arial"/>
    </font>
    <font>
      <sz val="12"/>
      <name val="Skia"/>
    </font>
    <font>
      <sz val="10"/>
      <name val="Skia"/>
    </font>
    <font>
      <sz val="9"/>
      <name val="Skia"/>
    </font>
    <font>
      <sz val="10"/>
      <color rgb="FF0000D4"/>
      <name val="Verdana"/>
    </font>
    <font>
      <sz val="12"/>
      <name val="Short Stack"/>
    </font>
    <font>
      <sz val="10"/>
      <name val="Verdana"/>
    </font>
    <font>
      <sz val="12"/>
      <name val="High tower text"/>
    </font>
    <font>
      <i/>
      <sz val="12"/>
      <name val="Skia"/>
    </font>
    <font>
      <sz val="10"/>
      <name val="Calibri"/>
    </font>
    <font>
      <b/>
      <sz val="10"/>
      <name val="Skia"/>
    </font>
    <font>
      <b/>
      <sz val="10"/>
      <name val="Times New Roman"/>
    </font>
    <font>
      <sz val="10"/>
      <name val="Times New Roman"/>
    </font>
    <font>
      <sz val="10"/>
      <name val="Arial"/>
    </font>
    <font>
      <sz val="1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8DB3E2"/>
        <bgColor rgb="FF8DB3E2"/>
      </patternFill>
    </fill>
    <fill>
      <patternFill patternType="solid">
        <fgColor rgb="FFFEA746"/>
        <bgColor rgb="FFFEA746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4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14" fontId="11" fillId="0" borderId="0" xfId="0" applyNumberFormat="1" applyFont="1"/>
    <xf numFmtId="0" fontId="12" fillId="2" borderId="1" xfId="0" applyFont="1" applyFill="1" applyBorder="1"/>
    <xf numFmtId="0" fontId="4" fillId="0" borderId="0" xfId="0" applyFont="1" applyAlignment="1">
      <alignment wrapText="1"/>
    </xf>
    <xf numFmtId="0" fontId="12" fillId="0" borderId="0" xfId="0" applyFont="1"/>
    <xf numFmtId="0" fontId="10" fillId="0" borderId="0" xfId="0" applyFont="1" applyAlignment="1">
      <alignment wrapText="1"/>
    </xf>
    <xf numFmtId="164" fontId="4" fillId="0" borderId="0" xfId="0" applyNumberFormat="1" applyFont="1"/>
    <xf numFmtId="164" fontId="8" fillId="0" borderId="0" xfId="0" applyNumberFormat="1" applyFont="1"/>
    <xf numFmtId="0" fontId="10" fillId="0" borderId="2" xfId="0" applyFont="1" applyBorder="1" applyAlignment="1">
      <alignment horizontal="center" wrapText="1"/>
    </xf>
    <xf numFmtId="0" fontId="13" fillId="3" borderId="3" xfId="0" applyFont="1" applyFill="1" applyBorder="1"/>
    <xf numFmtId="0" fontId="13" fillId="3" borderId="4" xfId="0" applyFont="1" applyFill="1" applyBorder="1"/>
    <xf numFmtId="0" fontId="13" fillId="3" borderId="5" xfId="0" applyFont="1" applyFill="1" applyBorder="1"/>
    <xf numFmtId="0" fontId="13" fillId="4" borderId="6" xfId="0" applyFont="1" applyFill="1" applyBorder="1"/>
    <xf numFmtId="164" fontId="9" fillId="0" borderId="7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9" xfId="0" applyFont="1" applyBorder="1"/>
    <xf numFmtId="164" fontId="15" fillId="0" borderId="1" xfId="0" applyNumberFormat="1" applyFont="1" applyBorder="1" applyAlignment="1">
      <alignment horizontal="center"/>
    </xf>
    <xf numFmtId="0" fontId="16" fillId="0" borderId="0" xfId="0" applyFont="1"/>
    <xf numFmtId="0" fontId="15" fillId="5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 wrapText="1"/>
    </xf>
    <xf numFmtId="164" fontId="15" fillId="6" borderId="1" xfId="0" applyNumberFormat="1" applyFont="1" applyFill="1" applyBorder="1"/>
    <xf numFmtId="0" fontId="15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0" borderId="11" xfId="0" applyNumberFormat="1" applyFont="1" applyBorder="1"/>
    <xf numFmtId="164" fontId="16" fillId="0" borderId="0" xfId="0" applyNumberFormat="1" applyFont="1"/>
    <xf numFmtId="164" fontId="15" fillId="6" borderId="1" xfId="0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1" xfId="0" applyFont="1" applyBorder="1"/>
    <xf numFmtId="0" fontId="15" fillId="0" borderId="1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165" fontId="15" fillId="0" borderId="11" xfId="0" applyNumberFormat="1" applyFont="1" applyBorder="1"/>
    <xf numFmtId="0" fontId="15" fillId="0" borderId="0" xfId="0" applyFont="1" applyAlignment="1">
      <alignment horizontal="left" wrapText="1"/>
    </xf>
    <xf numFmtId="20" fontId="16" fillId="0" borderId="0" xfId="0" applyNumberFormat="1" applyFont="1"/>
    <xf numFmtId="0" fontId="13" fillId="4" borderId="6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165" fontId="15" fillId="0" borderId="1" xfId="0" applyNumberFormat="1" applyFont="1" applyBorder="1"/>
    <xf numFmtId="165" fontId="15" fillId="0" borderId="0" xfId="0" applyNumberFormat="1" applyFont="1"/>
    <xf numFmtId="0" fontId="15" fillId="0" borderId="0" xfId="0" applyFont="1" applyAlignment="1">
      <alignment horizontal="right" wrapText="1"/>
    </xf>
    <xf numFmtId="0" fontId="16" fillId="0" borderId="1" xfId="0" applyFont="1" applyBorder="1"/>
    <xf numFmtId="0" fontId="5" fillId="0" borderId="0" xfId="0" applyFont="1"/>
    <xf numFmtId="0" fontId="15" fillId="0" borderId="0" xfId="0" applyFont="1" applyAlignment="1">
      <alignment horizontal="right"/>
    </xf>
    <xf numFmtId="164" fontId="15" fillId="0" borderId="1" xfId="0" applyNumberFormat="1" applyFont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14" fillId="0" borderId="1" xfId="0" applyNumberFormat="1" applyFont="1" applyBorder="1"/>
    <xf numFmtId="0" fontId="13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13" fillId="3" borderId="12" xfId="0" applyFont="1" applyFill="1" applyBorder="1" applyAlignment="1">
      <alignment horizontal="center"/>
    </xf>
    <xf numFmtId="0" fontId="17" fillId="0" borderId="13" xfId="0" applyFont="1" applyBorder="1"/>
    <xf numFmtId="0" fontId="17" fillId="0" borderId="14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15</xdr:row>
      <xdr:rowOff>9525</xdr:rowOff>
    </xdr:from>
    <xdr:ext cx="361950" cy="209550"/>
    <xdr:sp macro="" textlink="">
      <xdr:nvSpPr>
        <xdr:cNvPr id="1034" name="Spinner 10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</xdr:row>
      <xdr:rowOff>9525</xdr:rowOff>
    </xdr:from>
    <xdr:ext cx="361950" cy="304800"/>
    <xdr:sp macro="" textlink="">
      <xdr:nvSpPr>
        <xdr:cNvPr id="1035" name="Spinner 11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</xdr:row>
      <xdr:rowOff>9525</xdr:rowOff>
    </xdr:from>
    <xdr:ext cx="361950" cy="209550"/>
    <xdr:sp macro="" textlink="">
      <xdr:nvSpPr>
        <xdr:cNvPr id="1037" name="Spinner 13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</xdr:row>
      <xdr:rowOff>9525</xdr:rowOff>
    </xdr:from>
    <xdr:ext cx="361950" cy="285750"/>
    <xdr:sp macro="" textlink="">
      <xdr:nvSpPr>
        <xdr:cNvPr id="1038" name="Spinner 14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17</xdr:row>
      <xdr:rowOff>9525</xdr:rowOff>
    </xdr:from>
    <xdr:ext cx="352425" cy="304800"/>
    <xdr:sp macro="" textlink="">
      <xdr:nvSpPr>
        <xdr:cNvPr id="1039" name="Spinner 15" hidden="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18</xdr:row>
      <xdr:rowOff>28575</xdr:rowOff>
    </xdr:from>
    <xdr:ext cx="352425" cy="247650"/>
    <xdr:sp macro="" textlink="">
      <xdr:nvSpPr>
        <xdr:cNvPr id="1040" name="Spinner 16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19</xdr:row>
      <xdr:rowOff>28575</xdr:rowOff>
    </xdr:from>
    <xdr:ext cx="352425" cy="276225"/>
    <xdr:sp macro="" textlink="">
      <xdr:nvSpPr>
        <xdr:cNvPr id="1041" name="Spinner 17" hidden="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38100</xdr:colOff>
      <xdr:row>20</xdr:row>
      <xdr:rowOff>28575</xdr:rowOff>
    </xdr:from>
    <xdr:ext cx="352425" cy="276225"/>
    <xdr:sp macro="" textlink="">
      <xdr:nvSpPr>
        <xdr:cNvPr id="1042" name="Spinner 18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38100</xdr:colOff>
      <xdr:row>21</xdr:row>
      <xdr:rowOff>28575</xdr:rowOff>
    </xdr:from>
    <xdr:ext cx="352425" cy="247650"/>
    <xdr:sp macro="" textlink="">
      <xdr:nvSpPr>
        <xdr:cNvPr id="1043" name="Spinner 19" hidden="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22</xdr:row>
      <xdr:rowOff>9525</xdr:rowOff>
    </xdr:from>
    <xdr:ext cx="361950" cy="152400"/>
    <xdr:sp macro="" textlink="">
      <xdr:nvSpPr>
        <xdr:cNvPr id="1044" name="Spinner 20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22</xdr:row>
      <xdr:rowOff>28575</xdr:rowOff>
    </xdr:from>
    <xdr:ext cx="352425" cy="276225"/>
    <xdr:sp macro="" textlink="">
      <xdr:nvSpPr>
        <xdr:cNvPr id="1045" name="Spinner 21" hidden="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</xdr:row>
      <xdr:rowOff>38100</xdr:rowOff>
    </xdr:from>
    <xdr:ext cx="361950" cy="276225"/>
    <xdr:sp macro="" textlink="">
      <xdr:nvSpPr>
        <xdr:cNvPr id="1046" name="Spinner 2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24</xdr:row>
      <xdr:rowOff>104775</xdr:rowOff>
    </xdr:from>
    <xdr:ext cx="361950" cy="200025"/>
    <xdr:sp macro="" textlink="">
      <xdr:nvSpPr>
        <xdr:cNvPr id="1047" name="Spinner 23" hidden="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24</xdr:row>
      <xdr:rowOff>38100</xdr:rowOff>
    </xdr:from>
    <xdr:ext cx="352425" cy="257175"/>
    <xdr:sp macro="" textlink="">
      <xdr:nvSpPr>
        <xdr:cNvPr id="1048" name="Spinner 24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38100</xdr:colOff>
      <xdr:row>25</xdr:row>
      <xdr:rowOff>28575</xdr:rowOff>
    </xdr:from>
    <xdr:ext cx="352425" cy="247650"/>
    <xdr:sp macro="" textlink="">
      <xdr:nvSpPr>
        <xdr:cNvPr id="1049" name="Spinner 25" hidden="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27</xdr:row>
      <xdr:rowOff>28575</xdr:rowOff>
    </xdr:from>
    <xdr:ext cx="352425" cy="247650"/>
    <xdr:sp macro="" textlink="">
      <xdr:nvSpPr>
        <xdr:cNvPr id="1050" name="Spinner 26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28</xdr:row>
      <xdr:rowOff>9525</xdr:rowOff>
    </xdr:from>
    <xdr:ext cx="361950" cy="152400"/>
    <xdr:sp macro="" textlink="">
      <xdr:nvSpPr>
        <xdr:cNvPr id="1051" name="Spinner 27" hidden="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</xdr:row>
      <xdr:rowOff>9525</xdr:rowOff>
    </xdr:from>
    <xdr:ext cx="361950" cy="142875"/>
    <xdr:sp macro="" textlink="">
      <xdr:nvSpPr>
        <xdr:cNvPr id="1052" name="Spinner 28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</xdr:row>
      <xdr:rowOff>9525</xdr:rowOff>
    </xdr:from>
    <xdr:ext cx="361950" cy="142875"/>
    <xdr:sp macro="" textlink="">
      <xdr:nvSpPr>
        <xdr:cNvPr id="1053" name="Spinner 29" hidden="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30</xdr:row>
      <xdr:rowOff>28575</xdr:rowOff>
    </xdr:from>
    <xdr:ext cx="361950" cy="123825"/>
    <xdr:sp macro="" textlink="">
      <xdr:nvSpPr>
        <xdr:cNvPr id="1054" name="Spinner 30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</xdr:row>
      <xdr:rowOff>0</xdr:rowOff>
    </xdr:from>
    <xdr:ext cx="361950" cy="0"/>
    <xdr:sp macro="" textlink="">
      <xdr:nvSpPr>
        <xdr:cNvPr id="1055" name="Spinner 31" hidden="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</xdr:row>
      <xdr:rowOff>0</xdr:rowOff>
    </xdr:from>
    <xdr:ext cx="361950" cy="133350"/>
    <xdr:sp macro="" textlink="">
      <xdr:nvSpPr>
        <xdr:cNvPr id="1056" name="Spinner 3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</xdr:row>
      <xdr:rowOff>0</xdr:rowOff>
    </xdr:from>
    <xdr:ext cx="361950" cy="123825"/>
    <xdr:sp macro="" textlink="">
      <xdr:nvSpPr>
        <xdr:cNvPr id="1057" name="Spinner 33" hidden="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</xdr:row>
      <xdr:rowOff>0</xdr:rowOff>
    </xdr:from>
    <xdr:ext cx="361950" cy="0"/>
    <xdr:sp macro="" textlink="">
      <xdr:nvSpPr>
        <xdr:cNvPr id="1058" name="Spinner 34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</xdr:row>
      <xdr:rowOff>0</xdr:rowOff>
    </xdr:from>
    <xdr:ext cx="361950" cy="285750"/>
    <xdr:sp macro="" textlink="">
      <xdr:nvSpPr>
        <xdr:cNvPr id="1059" name="Spinner 35" hidden="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38100</xdr:colOff>
      <xdr:row>31</xdr:row>
      <xdr:rowOff>0</xdr:rowOff>
    </xdr:from>
    <xdr:ext cx="352425" cy="0"/>
    <xdr:sp macro="" textlink="">
      <xdr:nvSpPr>
        <xdr:cNvPr id="1060" name="Spinner 36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15</xdr:row>
      <xdr:rowOff>0</xdr:rowOff>
    </xdr:from>
    <xdr:ext cx="361950" cy="200025"/>
    <xdr:sp macro="" textlink="">
      <xdr:nvSpPr>
        <xdr:cNvPr id="1061" name="Spinner 37" hidden="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</xdr:row>
      <xdr:rowOff>28575</xdr:rowOff>
    </xdr:from>
    <xdr:ext cx="361950" cy="200025"/>
    <xdr:sp macro="" textlink="">
      <xdr:nvSpPr>
        <xdr:cNvPr id="1062" name="Spinner 38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</xdr:row>
      <xdr:rowOff>9525</xdr:rowOff>
    </xdr:from>
    <xdr:ext cx="361950" cy="142875"/>
    <xdr:sp macro="" textlink="">
      <xdr:nvSpPr>
        <xdr:cNvPr id="1063" name="Spinner 39" hidden="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33</xdr:row>
      <xdr:rowOff>9525</xdr:rowOff>
    </xdr:from>
    <xdr:ext cx="361950" cy="142875"/>
    <xdr:sp macro="" textlink="">
      <xdr:nvSpPr>
        <xdr:cNvPr id="1064" name="Spinner 40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34</xdr:row>
      <xdr:rowOff>123825</xdr:rowOff>
    </xdr:from>
    <xdr:ext cx="361950" cy="209550"/>
    <xdr:sp macro="" textlink="">
      <xdr:nvSpPr>
        <xdr:cNvPr id="1065" name="Spinner 41" hidden="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35</xdr:row>
      <xdr:rowOff>9525</xdr:rowOff>
    </xdr:from>
    <xdr:ext cx="361950" cy="142875"/>
    <xdr:sp macro="" textlink="">
      <xdr:nvSpPr>
        <xdr:cNvPr id="1066" name="Spinner 4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37</xdr:row>
      <xdr:rowOff>9525</xdr:rowOff>
    </xdr:from>
    <xdr:ext cx="361950" cy="142875"/>
    <xdr:sp macro="" textlink="">
      <xdr:nvSpPr>
        <xdr:cNvPr id="1067" name="Spinner 43" hidden="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38</xdr:row>
      <xdr:rowOff>9525</xdr:rowOff>
    </xdr:from>
    <xdr:ext cx="361950" cy="142875"/>
    <xdr:sp macro="" textlink="">
      <xdr:nvSpPr>
        <xdr:cNvPr id="1068" name="Spinner 44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39</xdr:row>
      <xdr:rowOff>9525</xdr:rowOff>
    </xdr:from>
    <xdr:ext cx="361950" cy="142875"/>
    <xdr:sp macro="" textlink="">
      <xdr:nvSpPr>
        <xdr:cNvPr id="1069" name="Spinner 45" hidden="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40</xdr:row>
      <xdr:rowOff>9525</xdr:rowOff>
    </xdr:from>
    <xdr:ext cx="361950" cy="142875"/>
    <xdr:sp macro="" textlink="">
      <xdr:nvSpPr>
        <xdr:cNvPr id="1070" name="Spinner 46" hidden="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41</xdr:row>
      <xdr:rowOff>9525</xdr:rowOff>
    </xdr:from>
    <xdr:ext cx="361950" cy="142875"/>
    <xdr:sp macro="" textlink="">
      <xdr:nvSpPr>
        <xdr:cNvPr id="1071" name="Spinner 47" hidden="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42</xdr:row>
      <xdr:rowOff>9525</xdr:rowOff>
    </xdr:from>
    <xdr:ext cx="361950" cy="142875"/>
    <xdr:sp macro="" textlink="">
      <xdr:nvSpPr>
        <xdr:cNvPr id="1072" name="Spinner 48" hidden="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43</xdr:row>
      <xdr:rowOff>9525</xdr:rowOff>
    </xdr:from>
    <xdr:ext cx="361950" cy="142875"/>
    <xdr:sp macro="" textlink="">
      <xdr:nvSpPr>
        <xdr:cNvPr id="1073" name="Spinner 49" hidden="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44</xdr:row>
      <xdr:rowOff>9525</xdr:rowOff>
    </xdr:from>
    <xdr:ext cx="361950" cy="142875"/>
    <xdr:sp macro="" textlink="">
      <xdr:nvSpPr>
        <xdr:cNvPr id="1074" name="Spinner 50" hidden="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45</xdr:row>
      <xdr:rowOff>9525</xdr:rowOff>
    </xdr:from>
    <xdr:ext cx="361950" cy="142875"/>
    <xdr:sp macro="" textlink="">
      <xdr:nvSpPr>
        <xdr:cNvPr id="1075" name="Spinner 51" hidden="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46</xdr:row>
      <xdr:rowOff>9525</xdr:rowOff>
    </xdr:from>
    <xdr:ext cx="361950" cy="142875"/>
    <xdr:sp macro="" textlink="">
      <xdr:nvSpPr>
        <xdr:cNvPr id="1076" name="Spinner 52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47</xdr:row>
      <xdr:rowOff>9525</xdr:rowOff>
    </xdr:from>
    <xdr:ext cx="361950" cy="142875"/>
    <xdr:sp macro="" textlink="">
      <xdr:nvSpPr>
        <xdr:cNvPr id="1077" name="Spinner 53" hidden="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48</xdr:row>
      <xdr:rowOff>9525</xdr:rowOff>
    </xdr:from>
    <xdr:ext cx="361950" cy="142875"/>
    <xdr:sp macro="" textlink="">
      <xdr:nvSpPr>
        <xdr:cNvPr id="1078" name="Spinner 54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49</xdr:row>
      <xdr:rowOff>9525</xdr:rowOff>
    </xdr:from>
    <xdr:ext cx="361950" cy="285750"/>
    <xdr:sp macro="" textlink="">
      <xdr:nvSpPr>
        <xdr:cNvPr id="1079" name="Spinner 55" hidden="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50</xdr:row>
      <xdr:rowOff>9525</xdr:rowOff>
    </xdr:from>
    <xdr:ext cx="361950" cy="142875"/>
    <xdr:sp macro="" textlink="">
      <xdr:nvSpPr>
        <xdr:cNvPr id="1080" name="Spinner 56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50</xdr:row>
      <xdr:rowOff>9525</xdr:rowOff>
    </xdr:from>
    <xdr:ext cx="361950" cy="285750"/>
    <xdr:sp macro="" textlink="">
      <xdr:nvSpPr>
        <xdr:cNvPr id="1081" name="Spinner 57" hidden="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36</xdr:row>
      <xdr:rowOff>47625</xdr:rowOff>
    </xdr:from>
    <xdr:ext cx="352425" cy="209550"/>
    <xdr:sp macro="" textlink="">
      <xdr:nvSpPr>
        <xdr:cNvPr id="1082" name="Spinner 58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51</xdr:row>
      <xdr:rowOff>9525</xdr:rowOff>
    </xdr:from>
    <xdr:ext cx="361950" cy="304800"/>
    <xdr:sp macro="" textlink="">
      <xdr:nvSpPr>
        <xdr:cNvPr id="1083" name="Spinner 59" hidden="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51</xdr:row>
      <xdr:rowOff>9525</xdr:rowOff>
    </xdr:from>
    <xdr:ext cx="361950" cy="142875"/>
    <xdr:sp macro="" textlink="">
      <xdr:nvSpPr>
        <xdr:cNvPr id="1084" name="Spinner 60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52</xdr:row>
      <xdr:rowOff>9525</xdr:rowOff>
    </xdr:from>
    <xdr:ext cx="361950" cy="142875"/>
    <xdr:sp macro="" textlink="">
      <xdr:nvSpPr>
        <xdr:cNvPr id="1085" name="Spinner 61" hidden="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53</xdr:row>
      <xdr:rowOff>9525</xdr:rowOff>
    </xdr:from>
    <xdr:ext cx="361950" cy="142875"/>
    <xdr:sp macro="" textlink="">
      <xdr:nvSpPr>
        <xdr:cNvPr id="1086" name="Spinner 62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54</xdr:row>
      <xdr:rowOff>9525</xdr:rowOff>
    </xdr:from>
    <xdr:ext cx="361950" cy="209550"/>
    <xdr:sp macro="" textlink="">
      <xdr:nvSpPr>
        <xdr:cNvPr id="1087" name="Spinner 63" hidden="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55</xdr:row>
      <xdr:rowOff>9525</xdr:rowOff>
    </xdr:from>
    <xdr:ext cx="361950" cy="209550"/>
    <xdr:sp macro="" textlink="">
      <xdr:nvSpPr>
        <xdr:cNvPr id="1088" name="Spinner 64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56</xdr:row>
      <xdr:rowOff>9525</xdr:rowOff>
    </xdr:from>
    <xdr:ext cx="361950" cy="209550"/>
    <xdr:sp macro="" textlink="">
      <xdr:nvSpPr>
        <xdr:cNvPr id="1089" name="Spinner 65" hidden="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57</xdr:row>
      <xdr:rowOff>9525</xdr:rowOff>
    </xdr:from>
    <xdr:ext cx="361950" cy="142875"/>
    <xdr:sp macro="" textlink="">
      <xdr:nvSpPr>
        <xdr:cNvPr id="1090" name="Spinner 66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58</xdr:row>
      <xdr:rowOff>9525</xdr:rowOff>
    </xdr:from>
    <xdr:ext cx="361950" cy="142875"/>
    <xdr:sp macro="" textlink="">
      <xdr:nvSpPr>
        <xdr:cNvPr id="1091" name="Spinner 67" hidden="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59</xdr:row>
      <xdr:rowOff>9525</xdr:rowOff>
    </xdr:from>
    <xdr:ext cx="361950" cy="142875"/>
    <xdr:sp macro="" textlink="">
      <xdr:nvSpPr>
        <xdr:cNvPr id="1092" name="Spinner 68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70</xdr:row>
      <xdr:rowOff>9525</xdr:rowOff>
    </xdr:from>
    <xdr:ext cx="361950" cy="142875"/>
    <xdr:sp macro="" textlink="">
      <xdr:nvSpPr>
        <xdr:cNvPr id="1093" name="Spinner 69" hidden="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71</xdr:row>
      <xdr:rowOff>9525</xdr:rowOff>
    </xdr:from>
    <xdr:ext cx="361950" cy="142875"/>
    <xdr:sp macro="" textlink="">
      <xdr:nvSpPr>
        <xdr:cNvPr id="1094" name="Spinner 70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72</xdr:row>
      <xdr:rowOff>0</xdr:rowOff>
    </xdr:from>
    <xdr:ext cx="361950" cy="0"/>
    <xdr:sp macro="" textlink="">
      <xdr:nvSpPr>
        <xdr:cNvPr id="1095" name="Spinner 71" hidden="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72</xdr:row>
      <xdr:rowOff>9525</xdr:rowOff>
    </xdr:from>
    <xdr:ext cx="361950" cy="142875"/>
    <xdr:sp macro="" textlink="">
      <xdr:nvSpPr>
        <xdr:cNvPr id="1096" name="Spinner 72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73</xdr:row>
      <xdr:rowOff>9525</xdr:rowOff>
    </xdr:from>
    <xdr:ext cx="361950" cy="142875"/>
    <xdr:sp macro="" textlink="">
      <xdr:nvSpPr>
        <xdr:cNvPr id="1097" name="Spinner 73" hidden="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73</xdr:row>
      <xdr:rowOff>9525</xdr:rowOff>
    </xdr:from>
    <xdr:ext cx="361950" cy="142875"/>
    <xdr:sp macro="" textlink="">
      <xdr:nvSpPr>
        <xdr:cNvPr id="1098" name="Spinner 74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74</xdr:row>
      <xdr:rowOff>9525</xdr:rowOff>
    </xdr:from>
    <xdr:ext cx="361950" cy="142875"/>
    <xdr:sp macro="" textlink="">
      <xdr:nvSpPr>
        <xdr:cNvPr id="1099" name="Spinner 75" hidden="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78</xdr:row>
      <xdr:rowOff>9525</xdr:rowOff>
    </xdr:from>
    <xdr:ext cx="361950" cy="152400"/>
    <xdr:sp macro="" textlink="">
      <xdr:nvSpPr>
        <xdr:cNvPr id="1100" name="Spinner 76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80</xdr:row>
      <xdr:rowOff>9525</xdr:rowOff>
    </xdr:from>
    <xdr:ext cx="361950" cy="142875"/>
    <xdr:sp macro="" textlink="">
      <xdr:nvSpPr>
        <xdr:cNvPr id="1101" name="Spinner 77" hidden="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81</xdr:row>
      <xdr:rowOff>9525</xdr:rowOff>
    </xdr:from>
    <xdr:ext cx="361950" cy="142875"/>
    <xdr:sp macro="" textlink="">
      <xdr:nvSpPr>
        <xdr:cNvPr id="1102" name="Spinner 78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82</xdr:row>
      <xdr:rowOff>0</xdr:rowOff>
    </xdr:from>
    <xdr:ext cx="361950" cy="142875"/>
    <xdr:sp macro="" textlink="">
      <xdr:nvSpPr>
        <xdr:cNvPr id="1103" name="Spinner 79" hidden="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82</xdr:row>
      <xdr:rowOff>0</xdr:rowOff>
    </xdr:from>
    <xdr:ext cx="361950" cy="9525"/>
    <xdr:sp macro="" textlink="">
      <xdr:nvSpPr>
        <xdr:cNvPr id="1104" name="Spinner 80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83</xdr:row>
      <xdr:rowOff>9525</xdr:rowOff>
    </xdr:from>
    <xdr:ext cx="361950" cy="142875"/>
    <xdr:sp macro="" textlink="">
      <xdr:nvSpPr>
        <xdr:cNvPr id="1105" name="Spinner 81" hidden="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84</xdr:row>
      <xdr:rowOff>0</xdr:rowOff>
    </xdr:from>
    <xdr:ext cx="361950" cy="142875"/>
    <xdr:sp macro="" textlink="">
      <xdr:nvSpPr>
        <xdr:cNvPr id="1106" name="Spinner 8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84</xdr:row>
      <xdr:rowOff>0</xdr:rowOff>
    </xdr:from>
    <xdr:ext cx="361950" cy="142875"/>
    <xdr:sp macro="" textlink="">
      <xdr:nvSpPr>
        <xdr:cNvPr id="1107" name="Spinner 83" hidden="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84</xdr:row>
      <xdr:rowOff>9525</xdr:rowOff>
    </xdr:from>
    <xdr:ext cx="361950" cy="142875"/>
    <xdr:sp macro="" textlink="">
      <xdr:nvSpPr>
        <xdr:cNvPr id="1108" name="Spinner 84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85</xdr:row>
      <xdr:rowOff>28575</xdr:rowOff>
    </xdr:from>
    <xdr:ext cx="352425" cy="304800"/>
    <xdr:sp macro="" textlink="">
      <xdr:nvSpPr>
        <xdr:cNvPr id="1109" name="Spinner 85" hidden="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86</xdr:row>
      <xdr:rowOff>9525</xdr:rowOff>
    </xdr:from>
    <xdr:ext cx="361950" cy="209550"/>
    <xdr:sp macro="" textlink="">
      <xdr:nvSpPr>
        <xdr:cNvPr id="1110" name="Spinner 86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88</xdr:row>
      <xdr:rowOff>9525</xdr:rowOff>
    </xdr:from>
    <xdr:ext cx="361950" cy="142875"/>
    <xdr:sp macro="" textlink="">
      <xdr:nvSpPr>
        <xdr:cNvPr id="1111" name="Spinner 87" hidden="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96</xdr:row>
      <xdr:rowOff>9525</xdr:rowOff>
    </xdr:from>
    <xdr:ext cx="361950" cy="304800"/>
    <xdr:sp macro="" textlink="">
      <xdr:nvSpPr>
        <xdr:cNvPr id="1112" name="Spinner 88" hidden="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100</xdr:row>
      <xdr:rowOff>9525</xdr:rowOff>
    </xdr:from>
    <xdr:ext cx="361950" cy="285750"/>
    <xdr:sp macro="" textlink="">
      <xdr:nvSpPr>
        <xdr:cNvPr id="1113" name="Spinner 89" hidden="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101</xdr:row>
      <xdr:rowOff>9525</xdr:rowOff>
    </xdr:from>
    <xdr:ext cx="361950" cy="285750"/>
    <xdr:sp macro="" textlink="">
      <xdr:nvSpPr>
        <xdr:cNvPr id="1114" name="Spinner 90" hidden="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102</xdr:row>
      <xdr:rowOff>9525</xdr:rowOff>
    </xdr:from>
    <xdr:ext cx="361950" cy="285750"/>
    <xdr:sp macro="" textlink="">
      <xdr:nvSpPr>
        <xdr:cNvPr id="1115" name="Spinner 91" hidden="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103</xdr:row>
      <xdr:rowOff>9525</xdr:rowOff>
    </xdr:from>
    <xdr:ext cx="361950" cy="285750"/>
    <xdr:sp macro="" textlink="">
      <xdr:nvSpPr>
        <xdr:cNvPr id="1116" name="Spinner 92" hidden="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104</xdr:row>
      <xdr:rowOff>9525</xdr:rowOff>
    </xdr:from>
    <xdr:ext cx="361950" cy="142875"/>
    <xdr:sp macro="" textlink="">
      <xdr:nvSpPr>
        <xdr:cNvPr id="1117" name="Spinner 93" hidden="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105</xdr:row>
      <xdr:rowOff>9525</xdr:rowOff>
    </xdr:from>
    <xdr:ext cx="361950" cy="142875"/>
    <xdr:sp macro="" textlink="">
      <xdr:nvSpPr>
        <xdr:cNvPr id="1118" name="Spinner 94" hidden="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105</xdr:row>
      <xdr:rowOff>9525</xdr:rowOff>
    </xdr:from>
    <xdr:ext cx="361950" cy="142875"/>
    <xdr:sp macro="" textlink="">
      <xdr:nvSpPr>
        <xdr:cNvPr id="1119" name="Spinner 95" hidden="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105</xdr:row>
      <xdr:rowOff>9525</xdr:rowOff>
    </xdr:from>
    <xdr:ext cx="361950" cy="142875"/>
    <xdr:sp macro="" textlink="">
      <xdr:nvSpPr>
        <xdr:cNvPr id="1120" name="Spinner 96" hidden="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106</xdr:row>
      <xdr:rowOff>0</xdr:rowOff>
    </xdr:from>
    <xdr:ext cx="361950" cy="0"/>
    <xdr:sp macro="" textlink="">
      <xdr:nvSpPr>
        <xdr:cNvPr id="1121" name="Spinner 97" hidden="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106</xdr:row>
      <xdr:rowOff>9525</xdr:rowOff>
    </xdr:from>
    <xdr:ext cx="361950" cy="142875"/>
    <xdr:sp macro="" textlink="">
      <xdr:nvSpPr>
        <xdr:cNvPr id="1122" name="Spinner 98" hidden="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107</xdr:row>
      <xdr:rowOff>9525</xdr:rowOff>
    </xdr:from>
    <xdr:ext cx="361950" cy="142875"/>
    <xdr:sp macro="" textlink="">
      <xdr:nvSpPr>
        <xdr:cNvPr id="1123" name="Spinner 99" hidden="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109</xdr:row>
      <xdr:rowOff>0</xdr:rowOff>
    </xdr:from>
    <xdr:ext cx="361950" cy="0"/>
    <xdr:sp macro="" textlink="">
      <xdr:nvSpPr>
        <xdr:cNvPr id="1124" name="Spinner 100" hidden="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109</xdr:row>
      <xdr:rowOff>0</xdr:rowOff>
    </xdr:from>
    <xdr:ext cx="361950" cy="0"/>
    <xdr:sp macro="" textlink="">
      <xdr:nvSpPr>
        <xdr:cNvPr id="1125" name="Spinner 101" hidden="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112</xdr:row>
      <xdr:rowOff>0</xdr:rowOff>
    </xdr:from>
    <xdr:ext cx="361950" cy="142875"/>
    <xdr:sp macro="" textlink="">
      <xdr:nvSpPr>
        <xdr:cNvPr id="1126" name="Spinner 102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112</xdr:row>
      <xdr:rowOff>9525</xdr:rowOff>
    </xdr:from>
    <xdr:ext cx="361950" cy="142875"/>
    <xdr:sp macro="" textlink="">
      <xdr:nvSpPr>
        <xdr:cNvPr id="1127" name="Spinner 103" hidden="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113</xdr:row>
      <xdr:rowOff>0</xdr:rowOff>
    </xdr:from>
    <xdr:ext cx="361950" cy="142875"/>
    <xdr:sp macro="" textlink="">
      <xdr:nvSpPr>
        <xdr:cNvPr id="1128" name="Spinner 104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113</xdr:row>
      <xdr:rowOff>0</xdr:rowOff>
    </xdr:from>
    <xdr:ext cx="361950" cy="142875"/>
    <xdr:sp macro="" textlink="">
      <xdr:nvSpPr>
        <xdr:cNvPr id="1129" name="Spinner 105" hidden="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113</xdr:row>
      <xdr:rowOff>0</xdr:rowOff>
    </xdr:from>
    <xdr:ext cx="361950" cy="142875"/>
    <xdr:sp macro="" textlink="">
      <xdr:nvSpPr>
        <xdr:cNvPr id="1130" name="Spinner 106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113</xdr:row>
      <xdr:rowOff>9525</xdr:rowOff>
    </xdr:from>
    <xdr:ext cx="361950" cy="142875"/>
    <xdr:sp macro="" textlink="">
      <xdr:nvSpPr>
        <xdr:cNvPr id="1131" name="Spinner 107" hidden="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114</xdr:row>
      <xdr:rowOff>9525</xdr:rowOff>
    </xdr:from>
    <xdr:ext cx="361950" cy="142875"/>
    <xdr:sp macro="" textlink="">
      <xdr:nvSpPr>
        <xdr:cNvPr id="1132" name="Spinner 108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115</xdr:row>
      <xdr:rowOff>9525</xdr:rowOff>
    </xdr:from>
    <xdr:ext cx="361950" cy="142875"/>
    <xdr:sp macro="" textlink="">
      <xdr:nvSpPr>
        <xdr:cNvPr id="1133" name="Spinner 109" hidden="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116</xdr:row>
      <xdr:rowOff>9525</xdr:rowOff>
    </xdr:from>
    <xdr:ext cx="361950" cy="142875"/>
    <xdr:sp macro="" textlink="">
      <xdr:nvSpPr>
        <xdr:cNvPr id="1134" name="Spinner 110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117</xdr:row>
      <xdr:rowOff>9525</xdr:rowOff>
    </xdr:from>
    <xdr:ext cx="361950" cy="142875"/>
    <xdr:sp macro="" textlink="">
      <xdr:nvSpPr>
        <xdr:cNvPr id="1135" name="Spinner 111" hidden="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118</xdr:row>
      <xdr:rowOff>9525</xdr:rowOff>
    </xdr:from>
    <xdr:ext cx="361950" cy="285750"/>
    <xdr:sp macro="" textlink="">
      <xdr:nvSpPr>
        <xdr:cNvPr id="1136" name="Spinner 112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119</xdr:row>
      <xdr:rowOff>9525</xdr:rowOff>
    </xdr:from>
    <xdr:ext cx="361950" cy="142875"/>
    <xdr:sp macro="" textlink="">
      <xdr:nvSpPr>
        <xdr:cNvPr id="1137" name="Spinner 113" hidden="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120</xdr:row>
      <xdr:rowOff>9525</xdr:rowOff>
    </xdr:from>
    <xdr:ext cx="361950" cy="142875"/>
    <xdr:sp macro="" textlink="">
      <xdr:nvSpPr>
        <xdr:cNvPr id="1138" name="Spinner 114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121</xdr:row>
      <xdr:rowOff>9525</xdr:rowOff>
    </xdr:from>
    <xdr:ext cx="361950" cy="285750"/>
    <xdr:sp macro="" textlink="">
      <xdr:nvSpPr>
        <xdr:cNvPr id="1139" name="Spinner 115" hidden="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122</xdr:row>
      <xdr:rowOff>9525</xdr:rowOff>
    </xdr:from>
    <xdr:ext cx="361950" cy="142875"/>
    <xdr:sp macro="" textlink="">
      <xdr:nvSpPr>
        <xdr:cNvPr id="1140" name="Spinner 116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123</xdr:row>
      <xdr:rowOff>9525</xdr:rowOff>
    </xdr:from>
    <xdr:ext cx="361950" cy="285750"/>
    <xdr:sp macro="" textlink="">
      <xdr:nvSpPr>
        <xdr:cNvPr id="1141" name="Spinner 117" hidden="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124</xdr:row>
      <xdr:rowOff>9525</xdr:rowOff>
    </xdr:from>
    <xdr:ext cx="361950" cy="285750"/>
    <xdr:sp macro="" textlink="">
      <xdr:nvSpPr>
        <xdr:cNvPr id="1142" name="Spinner 118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125</xdr:row>
      <xdr:rowOff>9525</xdr:rowOff>
    </xdr:from>
    <xdr:ext cx="361950" cy="285750"/>
    <xdr:sp macro="" textlink="">
      <xdr:nvSpPr>
        <xdr:cNvPr id="1143" name="Spinner 119" hidden="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126</xdr:row>
      <xdr:rowOff>9525</xdr:rowOff>
    </xdr:from>
    <xdr:ext cx="361950" cy="285750"/>
    <xdr:sp macro="" textlink="">
      <xdr:nvSpPr>
        <xdr:cNvPr id="1144" name="Spinner 120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128</xdr:row>
      <xdr:rowOff>9525</xdr:rowOff>
    </xdr:from>
    <xdr:ext cx="361950" cy="142875"/>
    <xdr:sp macro="" textlink="">
      <xdr:nvSpPr>
        <xdr:cNvPr id="1145" name="Spinner 121" hidden="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129</xdr:row>
      <xdr:rowOff>9525</xdr:rowOff>
    </xdr:from>
    <xdr:ext cx="361950" cy="304800"/>
    <xdr:sp macro="" textlink="">
      <xdr:nvSpPr>
        <xdr:cNvPr id="1146" name="Spinner 12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130</xdr:row>
      <xdr:rowOff>9525</xdr:rowOff>
    </xdr:from>
    <xdr:ext cx="361950" cy="142875"/>
    <xdr:sp macro="" textlink="">
      <xdr:nvSpPr>
        <xdr:cNvPr id="1147" name="Spinner 123" hidden="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131</xdr:row>
      <xdr:rowOff>9525</xdr:rowOff>
    </xdr:from>
    <xdr:ext cx="361950" cy="285750"/>
    <xdr:sp macro="" textlink="">
      <xdr:nvSpPr>
        <xdr:cNvPr id="1148" name="Spinner 124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132</xdr:row>
      <xdr:rowOff>9525</xdr:rowOff>
    </xdr:from>
    <xdr:ext cx="361950" cy="285750"/>
    <xdr:sp macro="" textlink="">
      <xdr:nvSpPr>
        <xdr:cNvPr id="1149" name="Spinner 125" hidden="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134</xdr:row>
      <xdr:rowOff>9525</xdr:rowOff>
    </xdr:from>
    <xdr:ext cx="361950" cy="304800"/>
    <xdr:sp macro="" textlink="">
      <xdr:nvSpPr>
        <xdr:cNvPr id="1150" name="Spinner 126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135</xdr:row>
      <xdr:rowOff>9525</xdr:rowOff>
    </xdr:from>
    <xdr:ext cx="361950" cy="285750"/>
    <xdr:sp macro="" textlink="">
      <xdr:nvSpPr>
        <xdr:cNvPr id="1151" name="Spinner 127" hidden="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136</xdr:row>
      <xdr:rowOff>9525</xdr:rowOff>
    </xdr:from>
    <xdr:ext cx="361950" cy="142875"/>
    <xdr:sp macro="" textlink="">
      <xdr:nvSpPr>
        <xdr:cNvPr id="1152" name="Spinner 128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138</xdr:row>
      <xdr:rowOff>9525</xdr:rowOff>
    </xdr:from>
    <xdr:ext cx="361950" cy="142875"/>
    <xdr:sp macro="" textlink="">
      <xdr:nvSpPr>
        <xdr:cNvPr id="1153" name="Spinner 129" hidden="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139</xdr:row>
      <xdr:rowOff>9525</xdr:rowOff>
    </xdr:from>
    <xdr:ext cx="361950" cy="142875"/>
    <xdr:sp macro="" textlink="">
      <xdr:nvSpPr>
        <xdr:cNvPr id="1154" name="Spinner 130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140</xdr:row>
      <xdr:rowOff>9525</xdr:rowOff>
    </xdr:from>
    <xdr:ext cx="361950" cy="142875"/>
    <xdr:sp macro="" textlink="">
      <xdr:nvSpPr>
        <xdr:cNvPr id="1155" name="Spinner 131" hidden="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142</xdr:row>
      <xdr:rowOff>9525</xdr:rowOff>
    </xdr:from>
    <xdr:ext cx="361950" cy="142875"/>
    <xdr:sp macro="" textlink="">
      <xdr:nvSpPr>
        <xdr:cNvPr id="1156" name="Spinner 132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143</xdr:row>
      <xdr:rowOff>9525</xdr:rowOff>
    </xdr:from>
    <xdr:ext cx="361950" cy="142875"/>
    <xdr:sp macro="" textlink="">
      <xdr:nvSpPr>
        <xdr:cNvPr id="1157" name="Spinner 133" hidden="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144</xdr:row>
      <xdr:rowOff>9525</xdr:rowOff>
    </xdr:from>
    <xdr:ext cx="361950" cy="152400"/>
    <xdr:sp macro="" textlink="">
      <xdr:nvSpPr>
        <xdr:cNvPr id="1158" name="Spinner 134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145</xdr:row>
      <xdr:rowOff>9525</xdr:rowOff>
    </xdr:from>
    <xdr:ext cx="361950" cy="142875"/>
    <xdr:sp macro="" textlink="">
      <xdr:nvSpPr>
        <xdr:cNvPr id="1159" name="Spinner 135" hidden="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147</xdr:row>
      <xdr:rowOff>9525</xdr:rowOff>
    </xdr:from>
    <xdr:ext cx="361950" cy="142875"/>
    <xdr:sp macro="" textlink="">
      <xdr:nvSpPr>
        <xdr:cNvPr id="1160" name="Spinner 136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148</xdr:row>
      <xdr:rowOff>9525</xdr:rowOff>
    </xdr:from>
    <xdr:ext cx="361950" cy="142875"/>
    <xdr:sp macro="" textlink="">
      <xdr:nvSpPr>
        <xdr:cNvPr id="1161" name="Spinner 137" hidden="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149</xdr:row>
      <xdr:rowOff>9525</xdr:rowOff>
    </xdr:from>
    <xdr:ext cx="361950" cy="142875"/>
    <xdr:sp macro="" textlink="">
      <xdr:nvSpPr>
        <xdr:cNvPr id="1162" name="Spinner 138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150</xdr:row>
      <xdr:rowOff>9525</xdr:rowOff>
    </xdr:from>
    <xdr:ext cx="361950" cy="142875"/>
    <xdr:sp macro="" textlink="">
      <xdr:nvSpPr>
        <xdr:cNvPr id="1163" name="Spinner 139" hidden="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151</xdr:row>
      <xdr:rowOff>9525</xdr:rowOff>
    </xdr:from>
    <xdr:ext cx="361950" cy="142875"/>
    <xdr:sp macro="" textlink="">
      <xdr:nvSpPr>
        <xdr:cNvPr id="1164" name="Spinner 140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152</xdr:row>
      <xdr:rowOff>9525</xdr:rowOff>
    </xdr:from>
    <xdr:ext cx="361950" cy="142875"/>
    <xdr:sp macro="" textlink="">
      <xdr:nvSpPr>
        <xdr:cNvPr id="1165" name="Spinner 141" hidden="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153</xdr:row>
      <xdr:rowOff>9525</xdr:rowOff>
    </xdr:from>
    <xdr:ext cx="361950" cy="142875"/>
    <xdr:sp macro="" textlink="">
      <xdr:nvSpPr>
        <xdr:cNvPr id="1166" name="Spinner 14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154</xdr:row>
      <xdr:rowOff>9525</xdr:rowOff>
    </xdr:from>
    <xdr:ext cx="361950" cy="142875"/>
    <xdr:sp macro="" textlink="">
      <xdr:nvSpPr>
        <xdr:cNvPr id="1167" name="Spinner 143" hidden="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155</xdr:row>
      <xdr:rowOff>9525</xdr:rowOff>
    </xdr:from>
    <xdr:ext cx="361950" cy="142875"/>
    <xdr:sp macro="" textlink="">
      <xdr:nvSpPr>
        <xdr:cNvPr id="1168" name="Spinner 144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156</xdr:row>
      <xdr:rowOff>9525</xdr:rowOff>
    </xdr:from>
    <xdr:ext cx="361950" cy="142875"/>
    <xdr:sp macro="" textlink="">
      <xdr:nvSpPr>
        <xdr:cNvPr id="1169" name="Spinner 145" hidden="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157</xdr:row>
      <xdr:rowOff>9525</xdr:rowOff>
    </xdr:from>
    <xdr:ext cx="361950" cy="142875"/>
    <xdr:sp macro="" textlink="">
      <xdr:nvSpPr>
        <xdr:cNvPr id="1170" name="Spinner 146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158</xdr:row>
      <xdr:rowOff>9525</xdr:rowOff>
    </xdr:from>
    <xdr:ext cx="361950" cy="152400"/>
    <xdr:sp macro="" textlink="">
      <xdr:nvSpPr>
        <xdr:cNvPr id="1171" name="Spinner 147" hidden="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159</xdr:row>
      <xdr:rowOff>9525</xdr:rowOff>
    </xdr:from>
    <xdr:ext cx="361950" cy="142875"/>
    <xdr:sp macro="" textlink="">
      <xdr:nvSpPr>
        <xdr:cNvPr id="1172" name="Spinner 148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160</xdr:row>
      <xdr:rowOff>9525</xdr:rowOff>
    </xdr:from>
    <xdr:ext cx="361950" cy="142875"/>
    <xdr:sp macro="" textlink="">
      <xdr:nvSpPr>
        <xdr:cNvPr id="1173" name="Spinner 149" hidden="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161</xdr:row>
      <xdr:rowOff>9525</xdr:rowOff>
    </xdr:from>
    <xdr:ext cx="361950" cy="142875"/>
    <xdr:sp macro="" textlink="">
      <xdr:nvSpPr>
        <xdr:cNvPr id="1174" name="Spinner 150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162</xdr:row>
      <xdr:rowOff>9525</xdr:rowOff>
    </xdr:from>
    <xdr:ext cx="361950" cy="285750"/>
    <xdr:sp macro="" textlink="">
      <xdr:nvSpPr>
        <xdr:cNvPr id="1175" name="Spinner 151" hidden="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163</xdr:row>
      <xdr:rowOff>0</xdr:rowOff>
    </xdr:from>
    <xdr:ext cx="361950" cy="0"/>
    <xdr:sp macro="" textlink="">
      <xdr:nvSpPr>
        <xdr:cNvPr id="1176" name="Spinner 15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164</xdr:row>
      <xdr:rowOff>9525</xdr:rowOff>
    </xdr:from>
    <xdr:ext cx="361950" cy="142875"/>
    <xdr:sp macro="" textlink="">
      <xdr:nvSpPr>
        <xdr:cNvPr id="1177" name="Spinner 153" hidden="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165</xdr:row>
      <xdr:rowOff>9525</xdr:rowOff>
    </xdr:from>
    <xdr:ext cx="361950" cy="142875"/>
    <xdr:sp macro="" textlink="">
      <xdr:nvSpPr>
        <xdr:cNvPr id="1178" name="Spinner 154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166</xdr:row>
      <xdr:rowOff>9525</xdr:rowOff>
    </xdr:from>
    <xdr:ext cx="361950" cy="152400"/>
    <xdr:sp macro="" textlink="">
      <xdr:nvSpPr>
        <xdr:cNvPr id="1179" name="Spinner 155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167</xdr:row>
      <xdr:rowOff>9525</xdr:rowOff>
    </xdr:from>
    <xdr:ext cx="361950" cy="152400"/>
    <xdr:sp macro="" textlink="">
      <xdr:nvSpPr>
        <xdr:cNvPr id="1180" name="Spinner 156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168</xdr:row>
      <xdr:rowOff>9525</xdr:rowOff>
    </xdr:from>
    <xdr:ext cx="361950" cy="142875"/>
    <xdr:sp macro="" textlink="">
      <xdr:nvSpPr>
        <xdr:cNvPr id="1181" name="Spinner 157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170</xdr:row>
      <xdr:rowOff>9525</xdr:rowOff>
    </xdr:from>
    <xdr:ext cx="361950" cy="142875"/>
    <xdr:sp macro="" textlink="">
      <xdr:nvSpPr>
        <xdr:cNvPr id="1182" name="Spinner 158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171</xdr:row>
      <xdr:rowOff>9525</xdr:rowOff>
    </xdr:from>
    <xdr:ext cx="361950" cy="142875"/>
    <xdr:sp macro="" textlink="">
      <xdr:nvSpPr>
        <xdr:cNvPr id="1183" name="Spinner 159" hidden="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172</xdr:row>
      <xdr:rowOff>9525</xdr:rowOff>
    </xdr:from>
    <xdr:ext cx="361950" cy="142875"/>
    <xdr:sp macro="" textlink="">
      <xdr:nvSpPr>
        <xdr:cNvPr id="1184" name="Spinner 160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173</xdr:row>
      <xdr:rowOff>9525</xdr:rowOff>
    </xdr:from>
    <xdr:ext cx="361950" cy="142875"/>
    <xdr:sp macro="" textlink="">
      <xdr:nvSpPr>
        <xdr:cNvPr id="1185" name="Spinner 161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174</xdr:row>
      <xdr:rowOff>9525</xdr:rowOff>
    </xdr:from>
    <xdr:ext cx="361950" cy="142875"/>
    <xdr:sp macro="" textlink="">
      <xdr:nvSpPr>
        <xdr:cNvPr id="1186" name="Spinner 162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176</xdr:row>
      <xdr:rowOff>9525</xdr:rowOff>
    </xdr:from>
    <xdr:ext cx="361950" cy="142875"/>
    <xdr:sp macro="" textlink="">
      <xdr:nvSpPr>
        <xdr:cNvPr id="1187" name="Spinner 163" hidden="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177</xdr:row>
      <xdr:rowOff>9525</xdr:rowOff>
    </xdr:from>
    <xdr:ext cx="361950" cy="142875"/>
    <xdr:sp macro="" textlink="">
      <xdr:nvSpPr>
        <xdr:cNvPr id="1188" name="Spinner 164" hidden="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178</xdr:row>
      <xdr:rowOff>9525</xdr:rowOff>
    </xdr:from>
    <xdr:ext cx="361950" cy="142875"/>
    <xdr:sp macro="" textlink="">
      <xdr:nvSpPr>
        <xdr:cNvPr id="1189" name="Spinner 165" hidden="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179</xdr:row>
      <xdr:rowOff>9525</xdr:rowOff>
    </xdr:from>
    <xdr:ext cx="361950" cy="304800"/>
    <xdr:sp macro="" textlink="">
      <xdr:nvSpPr>
        <xdr:cNvPr id="1190" name="Spinner 166" hidden="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180</xdr:row>
      <xdr:rowOff>9525</xdr:rowOff>
    </xdr:from>
    <xdr:ext cx="361950" cy="142875"/>
    <xdr:sp macro="" textlink="">
      <xdr:nvSpPr>
        <xdr:cNvPr id="1191" name="Spinner 167" hidden="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181</xdr:row>
      <xdr:rowOff>9525</xdr:rowOff>
    </xdr:from>
    <xdr:ext cx="361950" cy="142875"/>
    <xdr:sp macro="" textlink="">
      <xdr:nvSpPr>
        <xdr:cNvPr id="1192" name="Spinner 168" hidden="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182</xdr:row>
      <xdr:rowOff>9525</xdr:rowOff>
    </xdr:from>
    <xdr:ext cx="361950" cy="142875"/>
    <xdr:sp macro="" textlink="">
      <xdr:nvSpPr>
        <xdr:cNvPr id="1193" name="Spinner 169" hidden="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183</xdr:row>
      <xdr:rowOff>9525</xdr:rowOff>
    </xdr:from>
    <xdr:ext cx="361950" cy="142875"/>
    <xdr:sp macro="" textlink="">
      <xdr:nvSpPr>
        <xdr:cNvPr id="1194" name="Spinner 170" hidden="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184</xdr:row>
      <xdr:rowOff>9525</xdr:rowOff>
    </xdr:from>
    <xdr:ext cx="361950" cy="142875"/>
    <xdr:sp macro="" textlink="">
      <xdr:nvSpPr>
        <xdr:cNvPr id="1195" name="Spinner 171" hidden="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185</xdr:row>
      <xdr:rowOff>9525</xdr:rowOff>
    </xdr:from>
    <xdr:ext cx="361950" cy="142875"/>
    <xdr:sp macro="" textlink="">
      <xdr:nvSpPr>
        <xdr:cNvPr id="1196" name="Spinner 172" hidden="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186</xdr:row>
      <xdr:rowOff>9525</xdr:rowOff>
    </xdr:from>
    <xdr:ext cx="361950" cy="142875"/>
    <xdr:sp macro="" textlink="">
      <xdr:nvSpPr>
        <xdr:cNvPr id="1197" name="Spinner 173" hidden="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187</xdr:row>
      <xdr:rowOff>9525</xdr:rowOff>
    </xdr:from>
    <xdr:ext cx="361950" cy="285750"/>
    <xdr:sp macro="" textlink="">
      <xdr:nvSpPr>
        <xdr:cNvPr id="1198" name="Spinner 174" hidden="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188</xdr:row>
      <xdr:rowOff>9525</xdr:rowOff>
    </xdr:from>
    <xdr:ext cx="361950" cy="285750"/>
    <xdr:sp macro="" textlink="">
      <xdr:nvSpPr>
        <xdr:cNvPr id="1199" name="Spinner 175" hidden="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189</xdr:row>
      <xdr:rowOff>9525</xdr:rowOff>
    </xdr:from>
    <xdr:ext cx="361950" cy="285750"/>
    <xdr:sp macro="" textlink="">
      <xdr:nvSpPr>
        <xdr:cNvPr id="1200" name="Spinner 176" hidden="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190</xdr:row>
      <xdr:rowOff>9525</xdr:rowOff>
    </xdr:from>
    <xdr:ext cx="361950" cy="142875"/>
    <xdr:sp macro="" textlink="">
      <xdr:nvSpPr>
        <xdr:cNvPr id="1201" name="Spinner 177" hidden="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193</xdr:row>
      <xdr:rowOff>9525</xdr:rowOff>
    </xdr:from>
    <xdr:ext cx="361950" cy="304800"/>
    <xdr:sp macro="" textlink="">
      <xdr:nvSpPr>
        <xdr:cNvPr id="1202" name="Spinner 178" hidden="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197</xdr:row>
      <xdr:rowOff>9525</xdr:rowOff>
    </xdr:from>
    <xdr:ext cx="361950" cy="142875"/>
    <xdr:sp macro="" textlink="">
      <xdr:nvSpPr>
        <xdr:cNvPr id="1203" name="Spinner 179" hidden="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198</xdr:row>
      <xdr:rowOff>9525</xdr:rowOff>
    </xdr:from>
    <xdr:ext cx="361950" cy="142875"/>
    <xdr:sp macro="" textlink="">
      <xdr:nvSpPr>
        <xdr:cNvPr id="1204" name="Spinner 180" hidden="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198</xdr:row>
      <xdr:rowOff>9525</xdr:rowOff>
    </xdr:from>
    <xdr:ext cx="361950" cy="142875"/>
    <xdr:sp macro="" textlink="">
      <xdr:nvSpPr>
        <xdr:cNvPr id="1205" name="Spinner 181" hidden="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201</xdr:row>
      <xdr:rowOff>9525</xdr:rowOff>
    </xdr:from>
    <xdr:ext cx="361950" cy="142875"/>
    <xdr:sp macro="" textlink="">
      <xdr:nvSpPr>
        <xdr:cNvPr id="1206" name="Spinner 182" hidden="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202</xdr:row>
      <xdr:rowOff>9525</xdr:rowOff>
    </xdr:from>
    <xdr:ext cx="361950" cy="142875"/>
    <xdr:sp macro="" textlink="">
      <xdr:nvSpPr>
        <xdr:cNvPr id="1207" name="Spinner 183" hidden="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203</xdr:row>
      <xdr:rowOff>9525</xdr:rowOff>
    </xdr:from>
    <xdr:ext cx="361950" cy="142875"/>
    <xdr:sp macro="" textlink="">
      <xdr:nvSpPr>
        <xdr:cNvPr id="1208" name="Spinner 184" hidden="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204</xdr:row>
      <xdr:rowOff>9525</xdr:rowOff>
    </xdr:from>
    <xdr:ext cx="361950" cy="142875"/>
    <xdr:sp macro="" textlink="">
      <xdr:nvSpPr>
        <xdr:cNvPr id="1209" name="Spinner 185" hidden="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206</xdr:row>
      <xdr:rowOff>9525</xdr:rowOff>
    </xdr:from>
    <xdr:ext cx="361950" cy="209550"/>
    <xdr:sp macro="" textlink="">
      <xdr:nvSpPr>
        <xdr:cNvPr id="1210" name="Spinner 186" hidden="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207</xdr:row>
      <xdr:rowOff>9525</xdr:rowOff>
    </xdr:from>
    <xdr:ext cx="361950" cy="285750"/>
    <xdr:sp macro="" textlink="">
      <xdr:nvSpPr>
        <xdr:cNvPr id="1211" name="Spinner 187" hidden="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209</xdr:row>
      <xdr:rowOff>9525</xdr:rowOff>
    </xdr:from>
    <xdr:ext cx="361950" cy="142875"/>
    <xdr:sp macro="" textlink="">
      <xdr:nvSpPr>
        <xdr:cNvPr id="1212" name="Spinner 188" hidden="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210</xdr:row>
      <xdr:rowOff>9525</xdr:rowOff>
    </xdr:from>
    <xdr:ext cx="361950" cy="285750"/>
    <xdr:sp macro="" textlink="">
      <xdr:nvSpPr>
        <xdr:cNvPr id="1213" name="Spinner 189" hidden="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211</xdr:row>
      <xdr:rowOff>9525</xdr:rowOff>
    </xdr:from>
    <xdr:ext cx="361950" cy="285750"/>
    <xdr:sp macro="" textlink="">
      <xdr:nvSpPr>
        <xdr:cNvPr id="1214" name="Spinner 190" hidden="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213</xdr:row>
      <xdr:rowOff>9525</xdr:rowOff>
    </xdr:from>
    <xdr:ext cx="361950" cy="142875"/>
    <xdr:sp macro="" textlink="">
      <xdr:nvSpPr>
        <xdr:cNvPr id="1215" name="Spinner 191" hidden="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214</xdr:row>
      <xdr:rowOff>9525</xdr:rowOff>
    </xdr:from>
    <xdr:ext cx="361950" cy="142875"/>
    <xdr:sp macro="" textlink="">
      <xdr:nvSpPr>
        <xdr:cNvPr id="1216" name="Spinner 192" hidden="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215</xdr:row>
      <xdr:rowOff>9525</xdr:rowOff>
    </xdr:from>
    <xdr:ext cx="361950" cy="142875"/>
    <xdr:sp macro="" textlink="">
      <xdr:nvSpPr>
        <xdr:cNvPr id="1217" name="Spinner 193" hidden="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216</xdr:row>
      <xdr:rowOff>9525</xdr:rowOff>
    </xdr:from>
    <xdr:ext cx="361950" cy="142875"/>
    <xdr:sp macro="" textlink="">
      <xdr:nvSpPr>
        <xdr:cNvPr id="1218" name="Spinner 194" hidden="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216</xdr:row>
      <xdr:rowOff>9525</xdr:rowOff>
    </xdr:from>
    <xdr:ext cx="361950" cy="142875"/>
    <xdr:sp macro="" textlink="">
      <xdr:nvSpPr>
        <xdr:cNvPr id="1219" name="Spinner 195" hidden="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217</xdr:row>
      <xdr:rowOff>9525</xdr:rowOff>
    </xdr:from>
    <xdr:ext cx="361950" cy="142875"/>
    <xdr:sp macro="" textlink="">
      <xdr:nvSpPr>
        <xdr:cNvPr id="1220" name="Spinner 196" hidden="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218</xdr:row>
      <xdr:rowOff>9525</xdr:rowOff>
    </xdr:from>
    <xdr:ext cx="361950" cy="142875"/>
    <xdr:sp macro="" textlink="">
      <xdr:nvSpPr>
        <xdr:cNvPr id="1221" name="Spinner 197" hidden="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219</xdr:row>
      <xdr:rowOff>9525</xdr:rowOff>
    </xdr:from>
    <xdr:ext cx="361950" cy="142875"/>
    <xdr:sp macro="" textlink="">
      <xdr:nvSpPr>
        <xdr:cNvPr id="1222" name="Spinner 198" hidden="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219</xdr:row>
      <xdr:rowOff>9525</xdr:rowOff>
    </xdr:from>
    <xdr:ext cx="361950" cy="142875"/>
    <xdr:sp macro="" textlink="">
      <xdr:nvSpPr>
        <xdr:cNvPr id="1223" name="Spinner 199" hidden="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219</xdr:row>
      <xdr:rowOff>9525</xdr:rowOff>
    </xdr:from>
    <xdr:ext cx="361950" cy="142875"/>
    <xdr:sp macro="" textlink="">
      <xdr:nvSpPr>
        <xdr:cNvPr id="1224" name="Spinner 200" hidden="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219</xdr:row>
      <xdr:rowOff>9525</xdr:rowOff>
    </xdr:from>
    <xdr:ext cx="361950" cy="142875"/>
    <xdr:sp macro="" textlink="">
      <xdr:nvSpPr>
        <xdr:cNvPr id="1225" name="Spinner 201" hidden="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220</xdr:row>
      <xdr:rowOff>9525</xdr:rowOff>
    </xdr:from>
    <xdr:ext cx="361950" cy="142875"/>
    <xdr:sp macro="" textlink="">
      <xdr:nvSpPr>
        <xdr:cNvPr id="1226" name="Spinner 202" hidden="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221</xdr:row>
      <xdr:rowOff>9525</xdr:rowOff>
    </xdr:from>
    <xdr:ext cx="361950" cy="142875"/>
    <xdr:sp macro="" textlink="">
      <xdr:nvSpPr>
        <xdr:cNvPr id="1227" name="Spinner 203" hidden="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222</xdr:row>
      <xdr:rowOff>9525</xdr:rowOff>
    </xdr:from>
    <xdr:ext cx="361950" cy="285750"/>
    <xdr:sp macro="" textlink="">
      <xdr:nvSpPr>
        <xdr:cNvPr id="1228" name="Spinner 204" hidden="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223</xdr:row>
      <xdr:rowOff>9525</xdr:rowOff>
    </xdr:from>
    <xdr:ext cx="361950" cy="285750"/>
    <xdr:sp macro="" textlink="">
      <xdr:nvSpPr>
        <xdr:cNvPr id="1229" name="Spinner 205" hidden="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224</xdr:row>
      <xdr:rowOff>9525</xdr:rowOff>
    </xdr:from>
    <xdr:ext cx="361950" cy="161925"/>
    <xdr:sp macro="" textlink="">
      <xdr:nvSpPr>
        <xdr:cNvPr id="1230" name="Spinner 206" hidden="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225</xdr:row>
      <xdr:rowOff>9525</xdr:rowOff>
    </xdr:from>
    <xdr:ext cx="361950" cy="142875"/>
    <xdr:sp macro="" textlink="">
      <xdr:nvSpPr>
        <xdr:cNvPr id="1231" name="Spinner 207" hidden="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232</xdr:row>
      <xdr:rowOff>9525</xdr:rowOff>
    </xdr:from>
    <xdr:ext cx="361950" cy="142875"/>
    <xdr:sp macro="" textlink="">
      <xdr:nvSpPr>
        <xdr:cNvPr id="1232" name="Spinner 208" hidden="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233</xdr:row>
      <xdr:rowOff>9525</xdr:rowOff>
    </xdr:from>
    <xdr:ext cx="361950" cy="285750"/>
    <xdr:sp macro="" textlink="">
      <xdr:nvSpPr>
        <xdr:cNvPr id="1233" name="Spinner 209" hidden="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234</xdr:row>
      <xdr:rowOff>9525</xdr:rowOff>
    </xdr:from>
    <xdr:ext cx="361950" cy="285750"/>
    <xdr:sp macro="" textlink="">
      <xdr:nvSpPr>
        <xdr:cNvPr id="1234" name="Spinner 210" hidden="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235</xdr:row>
      <xdr:rowOff>9525</xdr:rowOff>
    </xdr:from>
    <xdr:ext cx="361950" cy="142875"/>
    <xdr:sp macro="" textlink="">
      <xdr:nvSpPr>
        <xdr:cNvPr id="1235" name="Spinner 211" hidden="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236</xdr:row>
      <xdr:rowOff>9525</xdr:rowOff>
    </xdr:from>
    <xdr:ext cx="361950" cy="142875"/>
    <xdr:sp macro="" textlink="">
      <xdr:nvSpPr>
        <xdr:cNvPr id="1236" name="Spinner 212" hidden="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237</xdr:row>
      <xdr:rowOff>9525</xdr:rowOff>
    </xdr:from>
    <xdr:ext cx="361950" cy="142875"/>
    <xdr:sp macro="" textlink="">
      <xdr:nvSpPr>
        <xdr:cNvPr id="1237" name="Spinner 213" hidden="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238</xdr:row>
      <xdr:rowOff>9525</xdr:rowOff>
    </xdr:from>
    <xdr:ext cx="361950" cy="142875"/>
    <xdr:sp macro="" textlink="">
      <xdr:nvSpPr>
        <xdr:cNvPr id="1238" name="Spinner 214" hidden="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238</xdr:row>
      <xdr:rowOff>9525</xdr:rowOff>
    </xdr:from>
    <xdr:ext cx="361950" cy="142875"/>
    <xdr:sp macro="" textlink="">
      <xdr:nvSpPr>
        <xdr:cNvPr id="1239" name="Spinner 215" hidden="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239</xdr:row>
      <xdr:rowOff>9525</xdr:rowOff>
    </xdr:from>
    <xdr:ext cx="361950" cy="152400"/>
    <xdr:sp macro="" textlink="">
      <xdr:nvSpPr>
        <xdr:cNvPr id="1240" name="Spinner 216" hidden="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240</xdr:row>
      <xdr:rowOff>9525</xdr:rowOff>
    </xdr:from>
    <xdr:ext cx="361950" cy="152400"/>
    <xdr:sp macro="" textlink="">
      <xdr:nvSpPr>
        <xdr:cNvPr id="1241" name="Spinner 217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241</xdr:row>
      <xdr:rowOff>9525</xdr:rowOff>
    </xdr:from>
    <xdr:ext cx="361950" cy="152400"/>
    <xdr:sp macro="" textlink="">
      <xdr:nvSpPr>
        <xdr:cNvPr id="1242" name="Spinner 218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242</xdr:row>
      <xdr:rowOff>9525</xdr:rowOff>
    </xdr:from>
    <xdr:ext cx="361950" cy="142875"/>
    <xdr:sp macro="" textlink="">
      <xdr:nvSpPr>
        <xdr:cNvPr id="1243" name="Spinner 219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243</xdr:row>
      <xdr:rowOff>9525</xdr:rowOff>
    </xdr:from>
    <xdr:ext cx="361950" cy="142875"/>
    <xdr:sp macro="" textlink="">
      <xdr:nvSpPr>
        <xdr:cNvPr id="1244" name="Spinner 220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244</xdr:row>
      <xdr:rowOff>9525</xdr:rowOff>
    </xdr:from>
    <xdr:ext cx="361950" cy="142875"/>
    <xdr:sp macro="" textlink="">
      <xdr:nvSpPr>
        <xdr:cNvPr id="1245" name="Spinner 221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245</xdr:row>
      <xdr:rowOff>9525</xdr:rowOff>
    </xdr:from>
    <xdr:ext cx="361950" cy="142875"/>
    <xdr:sp macro="" textlink="">
      <xdr:nvSpPr>
        <xdr:cNvPr id="1246" name="Spinner 222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246</xdr:row>
      <xdr:rowOff>9525</xdr:rowOff>
    </xdr:from>
    <xdr:ext cx="361950" cy="142875"/>
    <xdr:sp macro="" textlink="">
      <xdr:nvSpPr>
        <xdr:cNvPr id="1247" name="Spinner 223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247</xdr:row>
      <xdr:rowOff>9525</xdr:rowOff>
    </xdr:from>
    <xdr:ext cx="361950" cy="142875"/>
    <xdr:sp macro="" textlink="">
      <xdr:nvSpPr>
        <xdr:cNvPr id="1248" name="Spinner 224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283</xdr:row>
      <xdr:rowOff>9525</xdr:rowOff>
    </xdr:from>
    <xdr:ext cx="361950" cy="285750"/>
    <xdr:sp macro="" textlink="">
      <xdr:nvSpPr>
        <xdr:cNvPr id="1281" name="Spinner 257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291</xdr:row>
      <xdr:rowOff>9525</xdr:rowOff>
    </xdr:from>
    <xdr:ext cx="361950" cy="142875"/>
    <xdr:sp macro="" textlink="">
      <xdr:nvSpPr>
        <xdr:cNvPr id="1282" name="Spinner 258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293</xdr:row>
      <xdr:rowOff>9525</xdr:rowOff>
    </xdr:from>
    <xdr:ext cx="361950" cy="285750"/>
    <xdr:sp macro="" textlink="">
      <xdr:nvSpPr>
        <xdr:cNvPr id="1283" name="Spinner 259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294</xdr:row>
      <xdr:rowOff>9525</xdr:rowOff>
    </xdr:from>
    <xdr:ext cx="361950" cy="142875"/>
    <xdr:sp macro="" textlink="">
      <xdr:nvSpPr>
        <xdr:cNvPr id="1284" name="Spinner 260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295</xdr:row>
      <xdr:rowOff>9525</xdr:rowOff>
    </xdr:from>
    <xdr:ext cx="361950" cy="142875"/>
    <xdr:sp macro="" textlink="">
      <xdr:nvSpPr>
        <xdr:cNvPr id="1285" name="Spinner 261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296</xdr:row>
      <xdr:rowOff>9525</xdr:rowOff>
    </xdr:from>
    <xdr:ext cx="361950" cy="142875"/>
    <xdr:sp macro="" textlink="">
      <xdr:nvSpPr>
        <xdr:cNvPr id="1286" name="Spinner 262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321</xdr:row>
      <xdr:rowOff>0</xdr:rowOff>
    </xdr:from>
    <xdr:ext cx="361950" cy="142875"/>
    <xdr:sp macro="" textlink="">
      <xdr:nvSpPr>
        <xdr:cNvPr id="1293" name="Spinner 269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321</xdr:row>
      <xdr:rowOff>0</xdr:rowOff>
    </xdr:from>
    <xdr:ext cx="361950" cy="142875"/>
    <xdr:sp macro="" textlink="">
      <xdr:nvSpPr>
        <xdr:cNvPr id="1294" name="Spinner 270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321</xdr:row>
      <xdr:rowOff>0</xdr:rowOff>
    </xdr:from>
    <xdr:ext cx="361950" cy="142875"/>
    <xdr:sp macro="" textlink="">
      <xdr:nvSpPr>
        <xdr:cNvPr id="1295" name="Spinner 271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324</xdr:row>
      <xdr:rowOff>9525</xdr:rowOff>
    </xdr:from>
    <xdr:ext cx="361950" cy="152400"/>
    <xdr:sp macro="" textlink="">
      <xdr:nvSpPr>
        <xdr:cNvPr id="1296" name="Spinner 27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325</xdr:row>
      <xdr:rowOff>9525</xdr:rowOff>
    </xdr:from>
    <xdr:ext cx="361950" cy="152400"/>
    <xdr:sp macro="" textlink="">
      <xdr:nvSpPr>
        <xdr:cNvPr id="1297" name="Spinner 273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326</xdr:row>
      <xdr:rowOff>9525</xdr:rowOff>
    </xdr:from>
    <xdr:ext cx="361950" cy="152400"/>
    <xdr:sp macro="" textlink="">
      <xdr:nvSpPr>
        <xdr:cNvPr id="1298" name="Spinner 274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327</xdr:row>
      <xdr:rowOff>9525</xdr:rowOff>
    </xdr:from>
    <xdr:ext cx="361950" cy="152400"/>
    <xdr:sp macro="" textlink="">
      <xdr:nvSpPr>
        <xdr:cNvPr id="1299" name="Spinner 275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328</xdr:row>
      <xdr:rowOff>9525</xdr:rowOff>
    </xdr:from>
    <xdr:ext cx="361950" cy="152400"/>
    <xdr:sp macro="" textlink="">
      <xdr:nvSpPr>
        <xdr:cNvPr id="1300" name="Spinner 276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321</xdr:row>
      <xdr:rowOff>0</xdr:rowOff>
    </xdr:from>
    <xdr:ext cx="361950" cy="142875"/>
    <xdr:sp macro="" textlink="">
      <xdr:nvSpPr>
        <xdr:cNvPr id="1301" name="Spinner 277" hidden="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321</xdr:row>
      <xdr:rowOff>0</xdr:rowOff>
    </xdr:from>
    <xdr:ext cx="361950" cy="0"/>
    <xdr:sp macro="" textlink="">
      <xdr:nvSpPr>
        <xdr:cNvPr id="1302" name="Spinner 278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321</xdr:row>
      <xdr:rowOff>0</xdr:rowOff>
    </xdr:from>
    <xdr:ext cx="361950" cy="142875"/>
    <xdr:sp macro="" textlink="">
      <xdr:nvSpPr>
        <xdr:cNvPr id="1303" name="Spinner 279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319</xdr:row>
      <xdr:rowOff>0</xdr:rowOff>
    </xdr:from>
    <xdr:ext cx="361950" cy="152400"/>
    <xdr:sp macro="" textlink="">
      <xdr:nvSpPr>
        <xdr:cNvPr id="1304" name="Spinner 280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38100</xdr:colOff>
      <xdr:row>318</xdr:row>
      <xdr:rowOff>38100</xdr:rowOff>
    </xdr:from>
    <xdr:ext cx="352425" cy="228600"/>
    <xdr:sp macro="" textlink="">
      <xdr:nvSpPr>
        <xdr:cNvPr id="1306" name="Spinner 282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317</xdr:row>
      <xdr:rowOff>28575</xdr:rowOff>
    </xdr:from>
    <xdr:ext cx="361950" cy="276225"/>
    <xdr:sp macro="" textlink="">
      <xdr:nvSpPr>
        <xdr:cNvPr id="1307" name="Spinner 283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38100</xdr:colOff>
      <xdr:row>316</xdr:row>
      <xdr:rowOff>28575</xdr:rowOff>
    </xdr:from>
    <xdr:ext cx="352425" cy="247650"/>
    <xdr:sp macro="" textlink="">
      <xdr:nvSpPr>
        <xdr:cNvPr id="1308" name="Spinner 284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315</xdr:row>
      <xdr:rowOff>9525</xdr:rowOff>
    </xdr:from>
    <xdr:ext cx="352425" cy="285750"/>
    <xdr:sp macro="" textlink="">
      <xdr:nvSpPr>
        <xdr:cNvPr id="1309" name="Spinner 285" hidden="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314</xdr:row>
      <xdr:rowOff>28575</xdr:rowOff>
    </xdr:from>
    <xdr:ext cx="352425" cy="304800"/>
    <xdr:sp macro="" textlink="">
      <xdr:nvSpPr>
        <xdr:cNvPr id="1310" name="Spinner 286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313</xdr:row>
      <xdr:rowOff>38100</xdr:rowOff>
    </xdr:from>
    <xdr:ext cx="361950" cy="276225"/>
    <xdr:sp macro="" textlink="">
      <xdr:nvSpPr>
        <xdr:cNvPr id="1311" name="Spinner 287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312</xdr:row>
      <xdr:rowOff>28575</xdr:rowOff>
    </xdr:from>
    <xdr:ext cx="361950" cy="276225"/>
    <xdr:sp macro="" textlink="">
      <xdr:nvSpPr>
        <xdr:cNvPr id="1312" name="Spinner 288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311</xdr:row>
      <xdr:rowOff>28575</xdr:rowOff>
    </xdr:from>
    <xdr:ext cx="352425" cy="276225"/>
    <xdr:sp macro="" textlink="">
      <xdr:nvSpPr>
        <xdr:cNvPr id="1313" name="Spinner 289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310</xdr:row>
      <xdr:rowOff>9525</xdr:rowOff>
    </xdr:from>
    <xdr:ext cx="361950" cy="304800"/>
    <xdr:sp macro="" textlink="">
      <xdr:nvSpPr>
        <xdr:cNvPr id="1314" name="Spinner 290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309</xdr:row>
      <xdr:rowOff>9525</xdr:rowOff>
    </xdr:from>
    <xdr:ext cx="361950" cy="333375"/>
    <xdr:sp macro="" textlink="">
      <xdr:nvSpPr>
        <xdr:cNvPr id="1315" name="Spinner 291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308</xdr:row>
      <xdr:rowOff>9525</xdr:rowOff>
    </xdr:from>
    <xdr:ext cx="361950" cy="285750"/>
    <xdr:sp macro="" textlink="">
      <xdr:nvSpPr>
        <xdr:cNvPr id="1316" name="Spinner 29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304</xdr:row>
      <xdr:rowOff>9525</xdr:rowOff>
    </xdr:from>
    <xdr:ext cx="361950" cy="142875"/>
    <xdr:sp macro="" textlink="">
      <xdr:nvSpPr>
        <xdr:cNvPr id="1317" name="Spinner 293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303</xdr:row>
      <xdr:rowOff>9525</xdr:rowOff>
    </xdr:from>
    <xdr:ext cx="361950" cy="142875"/>
    <xdr:sp macro="" textlink="">
      <xdr:nvSpPr>
        <xdr:cNvPr id="1318" name="Spinner 294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38100</xdr:colOff>
      <xdr:row>302</xdr:row>
      <xdr:rowOff>28575</xdr:rowOff>
    </xdr:from>
    <xdr:ext cx="352425" cy="304800"/>
    <xdr:sp macro="" textlink="">
      <xdr:nvSpPr>
        <xdr:cNvPr id="1319" name="Spinner 295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301</xdr:row>
      <xdr:rowOff>38100</xdr:rowOff>
    </xdr:from>
    <xdr:ext cx="352425" cy="257175"/>
    <xdr:sp macro="" textlink="">
      <xdr:nvSpPr>
        <xdr:cNvPr id="1320" name="Spinner 296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300</xdr:row>
      <xdr:rowOff>9525</xdr:rowOff>
    </xdr:from>
    <xdr:ext cx="361950" cy="285750"/>
    <xdr:sp macro="" textlink="">
      <xdr:nvSpPr>
        <xdr:cNvPr id="1321" name="Spinner 297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299</xdr:row>
      <xdr:rowOff>219075</xdr:rowOff>
    </xdr:from>
    <xdr:ext cx="361950" cy="200025"/>
    <xdr:sp macro="" textlink="">
      <xdr:nvSpPr>
        <xdr:cNvPr id="1322" name="Spinner 298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298</xdr:row>
      <xdr:rowOff>9525</xdr:rowOff>
    </xdr:from>
    <xdr:ext cx="352425" cy="333375"/>
    <xdr:sp macro="" textlink="">
      <xdr:nvSpPr>
        <xdr:cNvPr id="1323" name="Spinner 299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38100</xdr:colOff>
      <xdr:row>297</xdr:row>
      <xdr:rowOff>28575</xdr:rowOff>
    </xdr:from>
    <xdr:ext cx="352425" cy="276225"/>
    <xdr:sp macro="" textlink="">
      <xdr:nvSpPr>
        <xdr:cNvPr id="1324" name="Spinner 300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292</xdr:row>
      <xdr:rowOff>0</xdr:rowOff>
    </xdr:from>
    <xdr:ext cx="361950" cy="276225"/>
    <xdr:sp macro="" textlink="">
      <xdr:nvSpPr>
        <xdr:cNvPr id="1325" name="Spinner 301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290</xdr:row>
      <xdr:rowOff>9525</xdr:rowOff>
    </xdr:from>
    <xdr:ext cx="361950" cy="285750"/>
    <xdr:sp macro="" textlink="">
      <xdr:nvSpPr>
        <xdr:cNvPr id="1326" name="Spinner 302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289</xdr:row>
      <xdr:rowOff>9525</xdr:rowOff>
    </xdr:from>
    <xdr:ext cx="361950" cy="142875"/>
    <xdr:sp macro="" textlink="">
      <xdr:nvSpPr>
        <xdr:cNvPr id="1327" name="Spinner 303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288</xdr:row>
      <xdr:rowOff>9525</xdr:rowOff>
    </xdr:from>
    <xdr:ext cx="361950" cy="142875"/>
    <xdr:sp macro="" textlink="">
      <xdr:nvSpPr>
        <xdr:cNvPr id="1328" name="Spinner 304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287</xdr:row>
      <xdr:rowOff>9525</xdr:rowOff>
    </xdr:from>
    <xdr:ext cx="361950" cy="142875"/>
    <xdr:sp macro="" textlink="">
      <xdr:nvSpPr>
        <xdr:cNvPr id="1329" name="Spinner 305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287</xdr:row>
      <xdr:rowOff>9525</xdr:rowOff>
    </xdr:from>
    <xdr:ext cx="352425" cy="285750"/>
    <xdr:sp macro="" textlink="">
      <xdr:nvSpPr>
        <xdr:cNvPr id="1330" name="Spinner 306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287</xdr:row>
      <xdr:rowOff>9525</xdr:rowOff>
    </xdr:from>
    <xdr:ext cx="361950" cy="285750"/>
    <xdr:sp macro="" textlink="">
      <xdr:nvSpPr>
        <xdr:cNvPr id="1331" name="Spinner 307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286</xdr:row>
      <xdr:rowOff>28575</xdr:rowOff>
    </xdr:from>
    <xdr:ext cx="352425" cy="276225"/>
    <xdr:sp macro="" textlink="">
      <xdr:nvSpPr>
        <xdr:cNvPr id="1332" name="Spinner 308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285</xdr:row>
      <xdr:rowOff>9525</xdr:rowOff>
    </xdr:from>
    <xdr:ext cx="352425" cy="285750"/>
    <xdr:sp macro="" textlink="">
      <xdr:nvSpPr>
        <xdr:cNvPr id="1333" name="Spinner 309" hidden="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284</xdr:row>
      <xdr:rowOff>28575</xdr:rowOff>
    </xdr:from>
    <xdr:ext cx="361950" cy="304800"/>
    <xdr:sp macro="" textlink="">
      <xdr:nvSpPr>
        <xdr:cNvPr id="1334" name="Spinner 310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282</xdr:row>
      <xdr:rowOff>28575</xdr:rowOff>
    </xdr:from>
    <xdr:ext cx="352425" cy="276225"/>
    <xdr:sp macro="" textlink="">
      <xdr:nvSpPr>
        <xdr:cNvPr id="1335" name="Spinner 311" hidden="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281</xdr:row>
      <xdr:rowOff>0</xdr:rowOff>
    </xdr:from>
    <xdr:ext cx="361950" cy="276225"/>
    <xdr:sp macro="" textlink="">
      <xdr:nvSpPr>
        <xdr:cNvPr id="1336" name="Spinner 312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277</xdr:row>
      <xdr:rowOff>0</xdr:rowOff>
    </xdr:from>
    <xdr:ext cx="361950" cy="152400"/>
    <xdr:sp macro="" textlink="">
      <xdr:nvSpPr>
        <xdr:cNvPr id="1338" name="Spinner 314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276</xdr:row>
      <xdr:rowOff>0</xdr:rowOff>
    </xdr:from>
    <xdr:ext cx="361950" cy="304800"/>
    <xdr:sp macro="" textlink="">
      <xdr:nvSpPr>
        <xdr:cNvPr id="1339" name="Spinner 315" hidden="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276</xdr:row>
      <xdr:rowOff>0</xdr:rowOff>
    </xdr:from>
    <xdr:ext cx="361950" cy="0"/>
    <xdr:sp macro="" textlink="">
      <xdr:nvSpPr>
        <xdr:cNvPr id="1340" name="Spinner 316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276</xdr:row>
      <xdr:rowOff>0</xdr:rowOff>
    </xdr:from>
    <xdr:ext cx="361950" cy="0"/>
    <xdr:sp macro="" textlink="">
      <xdr:nvSpPr>
        <xdr:cNvPr id="1341" name="Spinner 317" hidden="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275</xdr:row>
      <xdr:rowOff>0</xdr:rowOff>
    </xdr:from>
    <xdr:ext cx="361950" cy="276225"/>
    <xdr:sp macro="" textlink="">
      <xdr:nvSpPr>
        <xdr:cNvPr id="1342" name="Spinner 318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275</xdr:row>
      <xdr:rowOff>0</xdr:rowOff>
    </xdr:from>
    <xdr:ext cx="361950" cy="0"/>
    <xdr:sp macro="" textlink="">
      <xdr:nvSpPr>
        <xdr:cNvPr id="1343" name="Spinner 319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275</xdr:row>
      <xdr:rowOff>0</xdr:rowOff>
    </xdr:from>
    <xdr:ext cx="361950" cy="0"/>
    <xdr:sp macro="" textlink="">
      <xdr:nvSpPr>
        <xdr:cNvPr id="1344" name="Spinner 320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275</xdr:row>
      <xdr:rowOff>0</xdr:rowOff>
    </xdr:from>
    <xdr:ext cx="361950" cy="0"/>
    <xdr:sp macro="" textlink="">
      <xdr:nvSpPr>
        <xdr:cNvPr id="1346" name="Spinner 322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275</xdr:row>
      <xdr:rowOff>0</xdr:rowOff>
    </xdr:from>
    <xdr:ext cx="361950" cy="0"/>
    <xdr:sp macro="" textlink="">
      <xdr:nvSpPr>
        <xdr:cNvPr id="1347" name="Spinner 323" hidden="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275</xdr:row>
      <xdr:rowOff>0</xdr:rowOff>
    </xdr:from>
    <xdr:ext cx="361950" cy="0"/>
    <xdr:sp macro="" textlink="">
      <xdr:nvSpPr>
        <xdr:cNvPr id="1348" name="Spinner 324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275</xdr:row>
      <xdr:rowOff>0</xdr:rowOff>
    </xdr:from>
    <xdr:ext cx="361950" cy="0"/>
    <xdr:sp macro="" textlink="">
      <xdr:nvSpPr>
        <xdr:cNvPr id="1349" name="Spinner 325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275</xdr:row>
      <xdr:rowOff>0</xdr:rowOff>
    </xdr:from>
    <xdr:ext cx="361950" cy="0"/>
    <xdr:sp macro="" textlink="">
      <xdr:nvSpPr>
        <xdr:cNvPr id="1350" name="Spinner 326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275</xdr:row>
      <xdr:rowOff>0</xdr:rowOff>
    </xdr:from>
    <xdr:ext cx="361950" cy="0"/>
    <xdr:sp macro="" textlink="">
      <xdr:nvSpPr>
        <xdr:cNvPr id="1351" name="Spinner 327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271</xdr:row>
      <xdr:rowOff>0</xdr:rowOff>
    </xdr:from>
    <xdr:ext cx="361950" cy="152400"/>
    <xdr:sp macro="" textlink="">
      <xdr:nvSpPr>
        <xdr:cNvPr id="1352" name="Spinner 328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270</xdr:row>
      <xdr:rowOff>0</xdr:rowOff>
    </xdr:from>
    <xdr:ext cx="361950" cy="304800"/>
    <xdr:sp macro="" textlink="">
      <xdr:nvSpPr>
        <xdr:cNvPr id="1353" name="Spinner 329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269</xdr:row>
      <xdr:rowOff>9525</xdr:rowOff>
    </xdr:from>
    <xdr:ext cx="361950" cy="304800"/>
    <xdr:sp macro="" textlink="">
      <xdr:nvSpPr>
        <xdr:cNvPr id="1354" name="Spinner 330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268</xdr:row>
      <xdr:rowOff>0</xdr:rowOff>
    </xdr:from>
    <xdr:ext cx="361950" cy="152400"/>
    <xdr:sp macro="" textlink="">
      <xdr:nvSpPr>
        <xdr:cNvPr id="1355" name="Spinner 331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267</xdr:row>
      <xdr:rowOff>0</xdr:rowOff>
    </xdr:from>
    <xdr:ext cx="361950" cy="276225"/>
    <xdr:sp macro="" textlink="">
      <xdr:nvSpPr>
        <xdr:cNvPr id="1356" name="Spinner 332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266</xdr:row>
      <xdr:rowOff>0</xdr:rowOff>
    </xdr:from>
    <xdr:ext cx="361950" cy="333375"/>
    <xdr:sp macro="" textlink="">
      <xdr:nvSpPr>
        <xdr:cNvPr id="1357" name="Spinner 333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265</xdr:row>
      <xdr:rowOff>0</xdr:rowOff>
    </xdr:from>
    <xdr:ext cx="361950" cy="152400"/>
    <xdr:sp macro="" textlink="">
      <xdr:nvSpPr>
        <xdr:cNvPr id="1358" name="Spinner 334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264</xdr:row>
      <xdr:rowOff>0</xdr:rowOff>
    </xdr:from>
    <xdr:ext cx="390525" cy="257175"/>
    <xdr:sp macro="" textlink="">
      <xdr:nvSpPr>
        <xdr:cNvPr id="1359" name="Spinner 335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260</xdr:row>
      <xdr:rowOff>0</xdr:rowOff>
    </xdr:from>
    <xdr:ext cx="361950" cy="257175"/>
    <xdr:sp macro="" textlink="">
      <xdr:nvSpPr>
        <xdr:cNvPr id="1360" name="Spinner 336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259</xdr:row>
      <xdr:rowOff>0</xdr:rowOff>
    </xdr:from>
    <xdr:ext cx="361950" cy="200025"/>
    <xdr:sp macro="" textlink="">
      <xdr:nvSpPr>
        <xdr:cNvPr id="1361" name="Spinner 337" hidden="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258</xdr:row>
      <xdr:rowOff>0</xdr:rowOff>
    </xdr:from>
    <xdr:ext cx="361950" cy="200025"/>
    <xdr:sp macro="" textlink="">
      <xdr:nvSpPr>
        <xdr:cNvPr id="1362" name="Spinner 338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257</xdr:row>
      <xdr:rowOff>28575</xdr:rowOff>
    </xdr:from>
    <xdr:ext cx="352425" cy="228600"/>
    <xdr:sp macro="" textlink="">
      <xdr:nvSpPr>
        <xdr:cNvPr id="1363" name="Spinner 339" hidden="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256</xdr:row>
      <xdr:rowOff>9525</xdr:rowOff>
    </xdr:from>
    <xdr:ext cx="361950" cy="257175"/>
    <xdr:sp macro="" textlink="">
      <xdr:nvSpPr>
        <xdr:cNvPr id="1364" name="Spinner 340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255</xdr:row>
      <xdr:rowOff>9525</xdr:rowOff>
    </xdr:from>
    <xdr:ext cx="361950" cy="257175"/>
    <xdr:sp macro="" textlink="">
      <xdr:nvSpPr>
        <xdr:cNvPr id="1365" name="Spinner 341" hidden="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28575</xdr:colOff>
      <xdr:row>249</xdr:row>
      <xdr:rowOff>28575</xdr:rowOff>
    </xdr:from>
    <xdr:ext cx="352425" cy="247650"/>
    <xdr:sp macro="" textlink="">
      <xdr:nvSpPr>
        <xdr:cNvPr id="1366" name="Spinner 342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106</xdr:row>
      <xdr:rowOff>9525</xdr:rowOff>
    </xdr:from>
    <xdr:ext cx="361950" cy="142875"/>
    <xdr:sp macro="" textlink="">
      <xdr:nvSpPr>
        <xdr:cNvPr id="1367" name="Spinner 343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60</xdr:row>
      <xdr:rowOff>9525</xdr:rowOff>
    </xdr:from>
    <xdr:ext cx="361950" cy="266700"/>
    <xdr:sp macro="" textlink="">
      <xdr:nvSpPr>
        <xdr:cNvPr id="1369" name="Spinner 345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61</xdr:row>
      <xdr:rowOff>9525</xdr:rowOff>
    </xdr:from>
    <xdr:ext cx="361950" cy="266700"/>
    <xdr:sp macro="" textlink="">
      <xdr:nvSpPr>
        <xdr:cNvPr id="1370" name="Spinner 346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62</xdr:row>
      <xdr:rowOff>9525</xdr:rowOff>
    </xdr:from>
    <xdr:ext cx="361950" cy="266700"/>
    <xdr:sp macro="" textlink="">
      <xdr:nvSpPr>
        <xdr:cNvPr id="1371" name="Spinner 347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63</xdr:row>
      <xdr:rowOff>9525</xdr:rowOff>
    </xdr:from>
    <xdr:ext cx="361950" cy="266700"/>
    <xdr:sp macro="" textlink="">
      <xdr:nvSpPr>
        <xdr:cNvPr id="1372" name="Spinner 348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64</xdr:row>
      <xdr:rowOff>9525</xdr:rowOff>
    </xdr:from>
    <xdr:ext cx="361950" cy="266700"/>
    <xdr:sp macro="" textlink="">
      <xdr:nvSpPr>
        <xdr:cNvPr id="1373" name="Spinner 349" hidden="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65</xdr:row>
      <xdr:rowOff>9525</xdr:rowOff>
    </xdr:from>
    <xdr:ext cx="361950" cy="152400"/>
    <xdr:sp macro="" textlink="">
      <xdr:nvSpPr>
        <xdr:cNvPr id="1374" name="Spinner 350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66</xdr:row>
      <xdr:rowOff>9525</xdr:rowOff>
    </xdr:from>
    <xdr:ext cx="361950" cy="152400"/>
    <xdr:sp macro="" textlink="">
      <xdr:nvSpPr>
        <xdr:cNvPr id="1375" name="Spinner 351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67</xdr:row>
      <xdr:rowOff>9525</xdr:rowOff>
    </xdr:from>
    <xdr:ext cx="361950" cy="152400"/>
    <xdr:sp macro="" textlink="">
      <xdr:nvSpPr>
        <xdr:cNvPr id="1376" name="Spinner 352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68</xdr:row>
      <xdr:rowOff>9525</xdr:rowOff>
    </xdr:from>
    <xdr:ext cx="361950" cy="266700"/>
    <xdr:sp macro="" textlink="">
      <xdr:nvSpPr>
        <xdr:cNvPr id="1377" name="Spinner 353" hidden="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69</xdr:row>
      <xdr:rowOff>9525</xdr:rowOff>
    </xdr:from>
    <xdr:ext cx="361950" cy="266700"/>
    <xdr:sp macro="" textlink="">
      <xdr:nvSpPr>
        <xdr:cNvPr id="1378" name="Spinner 354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75</xdr:row>
      <xdr:rowOff>9525</xdr:rowOff>
    </xdr:from>
    <xdr:ext cx="361950" cy="266700"/>
    <xdr:sp macro="" textlink="">
      <xdr:nvSpPr>
        <xdr:cNvPr id="1379" name="Spinner 355" hidden="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76</xdr:row>
      <xdr:rowOff>9525</xdr:rowOff>
    </xdr:from>
    <xdr:ext cx="361950" cy="266700"/>
    <xdr:sp macro="" textlink="">
      <xdr:nvSpPr>
        <xdr:cNvPr id="1380" name="Spinner 356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77</xdr:row>
      <xdr:rowOff>9525</xdr:rowOff>
    </xdr:from>
    <xdr:ext cx="361950" cy="266700"/>
    <xdr:sp macro="" textlink="">
      <xdr:nvSpPr>
        <xdr:cNvPr id="1381" name="Spinner 357" hidden="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79</xdr:row>
      <xdr:rowOff>9525</xdr:rowOff>
    </xdr:from>
    <xdr:ext cx="361950" cy="266700"/>
    <xdr:sp macro="" textlink="">
      <xdr:nvSpPr>
        <xdr:cNvPr id="1382" name="Spinner 358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82</xdr:row>
      <xdr:rowOff>0</xdr:rowOff>
    </xdr:from>
    <xdr:ext cx="361950" cy="266700"/>
    <xdr:sp macro="" textlink="">
      <xdr:nvSpPr>
        <xdr:cNvPr id="1383" name="Spinner 359" hidden="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82</xdr:row>
      <xdr:rowOff>9525</xdr:rowOff>
    </xdr:from>
    <xdr:ext cx="361950" cy="266700"/>
    <xdr:sp macro="" textlink="">
      <xdr:nvSpPr>
        <xdr:cNvPr id="1384" name="Spinner 360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83</xdr:row>
      <xdr:rowOff>0</xdr:rowOff>
    </xdr:from>
    <xdr:ext cx="361950" cy="266700"/>
    <xdr:sp macro="" textlink="">
      <xdr:nvSpPr>
        <xdr:cNvPr id="1385" name="Spinner 361" hidden="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87</xdr:row>
      <xdr:rowOff>9525</xdr:rowOff>
    </xdr:from>
    <xdr:ext cx="361950" cy="266700"/>
    <xdr:sp macro="" textlink="">
      <xdr:nvSpPr>
        <xdr:cNvPr id="1386" name="Spinner 362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89</xdr:row>
      <xdr:rowOff>9525</xdr:rowOff>
    </xdr:from>
    <xdr:ext cx="361950" cy="266700"/>
    <xdr:sp macro="" textlink="">
      <xdr:nvSpPr>
        <xdr:cNvPr id="1387" name="Spinner 363" hidden="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90</xdr:row>
      <xdr:rowOff>9525</xdr:rowOff>
    </xdr:from>
    <xdr:ext cx="361950" cy="266700"/>
    <xdr:sp macro="" textlink="">
      <xdr:nvSpPr>
        <xdr:cNvPr id="1388" name="Spinner 364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91</xdr:row>
      <xdr:rowOff>9525</xdr:rowOff>
    </xdr:from>
    <xdr:ext cx="361950" cy="266700"/>
    <xdr:sp macro="" textlink="">
      <xdr:nvSpPr>
        <xdr:cNvPr id="1389" name="Spinner 365" hidden="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92</xdr:row>
      <xdr:rowOff>9525</xdr:rowOff>
    </xdr:from>
    <xdr:ext cx="361950" cy="266700"/>
    <xdr:sp macro="" textlink="">
      <xdr:nvSpPr>
        <xdr:cNvPr id="1390" name="Spinner 366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93</xdr:row>
      <xdr:rowOff>9525</xdr:rowOff>
    </xdr:from>
    <xdr:ext cx="361950" cy="266700"/>
    <xdr:sp macro="" textlink="">
      <xdr:nvSpPr>
        <xdr:cNvPr id="1391" name="Spinner 367" hidden="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94</xdr:row>
      <xdr:rowOff>9525</xdr:rowOff>
    </xdr:from>
    <xdr:ext cx="361950" cy="266700"/>
    <xdr:sp macro="" textlink="">
      <xdr:nvSpPr>
        <xdr:cNvPr id="1392" name="Spinner 368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95</xdr:row>
      <xdr:rowOff>9525</xdr:rowOff>
    </xdr:from>
    <xdr:ext cx="361950" cy="142875"/>
    <xdr:sp macro="" textlink="">
      <xdr:nvSpPr>
        <xdr:cNvPr id="1393" name="Spinner 369" hidden="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96</xdr:row>
      <xdr:rowOff>9525</xdr:rowOff>
    </xdr:from>
    <xdr:ext cx="361950" cy="266700"/>
    <xdr:sp macro="" textlink="">
      <xdr:nvSpPr>
        <xdr:cNvPr id="1394" name="Spinner 370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102</xdr:row>
      <xdr:rowOff>0</xdr:rowOff>
    </xdr:from>
    <xdr:ext cx="361950" cy="0"/>
    <xdr:sp macro="" textlink="">
      <xdr:nvSpPr>
        <xdr:cNvPr id="1395" name="Spinner 371" hidden="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104</xdr:row>
      <xdr:rowOff>0</xdr:rowOff>
    </xdr:from>
    <xdr:ext cx="361950" cy="0"/>
    <xdr:sp macro="" textlink="">
      <xdr:nvSpPr>
        <xdr:cNvPr id="1396" name="Spinner 372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105</xdr:row>
      <xdr:rowOff>0</xdr:rowOff>
    </xdr:from>
    <xdr:ext cx="361950" cy="0"/>
    <xdr:sp macro="" textlink="">
      <xdr:nvSpPr>
        <xdr:cNvPr id="1397" name="Spinner 373" hidden="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108</xdr:row>
      <xdr:rowOff>0</xdr:rowOff>
    </xdr:from>
    <xdr:ext cx="361950" cy="0"/>
    <xdr:sp macro="" textlink="">
      <xdr:nvSpPr>
        <xdr:cNvPr id="1398" name="Spinner 374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108</xdr:row>
      <xdr:rowOff>0</xdr:rowOff>
    </xdr:from>
    <xdr:ext cx="361950" cy="0"/>
    <xdr:sp macro="" textlink="">
      <xdr:nvSpPr>
        <xdr:cNvPr id="1399" name="Spinner 375" hidden="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108</xdr:row>
      <xdr:rowOff>0</xdr:rowOff>
    </xdr:from>
    <xdr:ext cx="361950" cy="0"/>
    <xdr:sp macro="" textlink="">
      <xdr:nvSpPr>
        <xdr:cNvPr id="1400" name="Spinner 376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108</xdr:row>
      <xdr:rowOff>9525</xdr:rowOff>
    </xdr:from>
    <xdr:ext cx="361950" cy="266700"/>
    <xdr:sp macro="" textlink="">
      <xdr:nvSpPr>
        <xdr:cNvPr id="1401" name="Spinner 377" hidden="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127</xdr:row>
      <xdr:rowOff>9525</xdr:rowOff>
    </xdr:from>
    <xdr:ext cx="361950" cy="285750"/>
    <xdr:sp macro="" textlink="">
      <xdr:nvSpPr>
        <xdr:cNvPr id="1403" name="Spinner 379" hidden="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133</xdr:row>
      <xdr:rowOff>9525</xdr:rowOff>
    </xdr:from>
    <xdr:ext cx="361950" cy="285750"/>
    <xdr:sp macro="" textlink="">
      <xdr:nvSpPr>
        <xdr:cNvPr id="1404" name="Spinner 380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137</xdr:row>
      <xdr:rowOff>9525</xdr:rowOff>
    </xdr:from>
    <xdr:ext cx="361950" cy="285750"/>
    <xdr:sp macro="" textlink="">
      <xdr:nvSpPr>
        <xdr:cNvPr id="1405" name="Spinner 381" hidden="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140</xdr:row>
      <xdr:rowOff>9525</xdr:rowOff>
    </xdr:from>
    <xdr:ext cx="361950" cy="285750"/>
    <xdr:sp macro="" textlink="">
      <xdr:nvSpPr>
        <xdr:cNvPr id="1406" name="Spinner 382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141</xdr:row>
      <xdr:rowOff>9525</xdr:rowOff>
    </xdr:from>
    <xdr:ext cx="361950" cy="285750"/>
    <xdr:sp macro="" textlink="">
      <xdr:nvSpPr>
        <xdr:cNvPr id="1407" name="Spinner 383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146</xdr:row>
      <xdr:rowOff>9525</xdr:rowOff>
    </xdr:from>
    <xdr:ext cx="361950" cy="285750"/>
    <xdr:sp macro="" textlink="">
      <xdr:nvSpPr>
        <xdr:cNvPr id="1408" name="Spinner 384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163</xdr:row>
      <xdr:rowOff>9525</xdr:rowOff>
    </xdr:from>
    <xdr:ext cx="361950" cy="285750"/>
    <xdr:sp macro="" textlink="">
      <xdr:nvSpPr>
        <xdr:cNvPr id="1409" name="Spinner 385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169</xdr:row>
      <xdr:rowOff>9525</xdr:rowOff>
    </xdr:from>
    <xdr:ext cx="361950" cy="285750"/>
    <xdr:sp macro="" textlink="">
      <xdr:nvSpPr>
        <xdr:cNvPr id="1410" name="Spinner 386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175</xdr:row>
      <xdr:rowOff>9525</xdr:rowOff>
    </xdr:from>
    <xdr:ext cx="361950" cy="285750"/>
    <xdr:sp macro="" textlink="">
      <xdr:nvSpPr>
        <xdr:cNvPr id="1411" name="Spinner 387" hidden="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191</xdr:row>
      <xdr:rowOff>9525</xdr:rowOff>
    </xdr:from>
    <xdr:ext cx="361950" cy="285750"/>
    <xdr:sp macro="" textlink="">
      <xdr:nvSpPr>
        <xdr:cNvPr id="1412" name="Spinner 388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192</xdr:row>
      <xdr:rowOff>9525</xdr:rowOff>
    </xdr:from>
    <xdr:ext cx="361950" cy="285750"/>
    <xdr:sp macro="" textlink="">
      <xdr:nvSpPr>
        <xdr:cNvPr id="1413" name="Spinner 389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194</xdr:row>
      <xdr:rowOff>9525</xdr:rowOff>
    </xdr:from>
    <xdr:ext cx="361950" cy="285750"/>
    <xdr:sp macro="" textlink="">
      <xdr:nvSpPr>
        <xdr:cNvPr id="1414" name="Spinner 390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195</xdr:row>
      <xdr:rowOff>9525</xdr:rowOff>
    </xdr:from>
    <xdr:ext cx="361950" cy="285750"/>
    <xdr:sp macro="" textlink="">
      <xdr:nvSpPr>
        <xdr:cNvPr id="1415" name="Spinner 391" hidden="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196</xdr:row>
      <xdr:rowOff>9525</xdr:rowOff>
    </xdr:from>
    <xdr:ext cx="361950" cy="285750"/>
    <xdr:sp macro="" textlink="">
      <xdr:nvSpPr>
        <xdr:cNvPr id="1416" name="Spinner 392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199</xdr:row>
      <xdr:rowOff>9525</xdr:rowOff>
    </xdr:from>
    <xdr:ext cx="361950" cy="285750"/>
    <xdr:sp macro="" textlink="">
      <xdr:nvSpPr>
        <xdr:cNvPr id="1417" name="Spinner 393" hidden="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200</xdr:row>
      <xdr:rowOff>9525</xdr:rowOff>
    </xdr:from>
    <xdr:ext cx="361950" cy="285750"/>
    <xdr:sp macro="" textlink="">
      <xdr:nvSpPr>
        <xdr:cNvPr id="1418" name="Spinner 394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205</xdr:row>
      <xdr:rowOff>9525</xdr:rowOff>
    </xdr:from>
    <xdr:ext cx="361950" cy="285750"/>
    <xdr:sp macro="" textlink="">
      <xdr:nvSpPr>
        <xdr:cNvPr id="1419" name="Spinner 395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208</xdr:row>
      <xdr:rowOff>9525</xdr:rowOff>
    </xdr:from>
    <xdr:ext cx="361950" cy="285750"/>
    <xdr:sp macro="" textlink="">
      <xdr:nvSpPr>
        <xdr:cNvPr id="1420" name="Spinner 396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212</xdr:row>
      <xdr:rowOff>9525</xdr:rowOff>
    </xdr:from>
    <xdr:ext cx="361950" cy="285750"/>
    <xdr:sp macro="" textlink="">
      <xdr:nvSpPr>
        <xdr:cNvPr id="1421" name="Spinner 397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226</xdr:row>
      <xdr:rowOff>28575</xdr:rowOff>
    </xdr:from>
    <xdr:ext cx="352425" cy="276225"/>
    <xdr:sp macro="" textlink="">
      <xdr:nvSpPr>
        <xdr:cNvPr id="1424" name="Spinner 400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227</xdr:row>
      <xdr:rowOff>28575</xdr:rowOff>
    </xdr:from>
    <xdr:ext cx="352425" cy="276225"/>
    <xdr:sp macro="" textlink="">
      <xdr:nvSpPr>
        <xdr:cNvPr id="1425" name="Spinner 401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228</xdr:row>
      <xdr:rowOff>28575</xdr:rowOff>
    </xdr:from>
    <xdr:ext cx="352425" cy="276225"/>
    <xdr:sp macro="" textlink="">
      <xdr:nvSpPr>
        <xdr:cNvPr id="1426" name="Spinner 402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248</xdr:row>
      <xdr:rowOff>28575</xdr:rowOff>
    </xdr:from>
    <xdr:ext cx="352425" cy="276225"/>
    <xdr:sp macro="" textlink="">
      <xdr:nvSpPr>
        <xdr:cNvPr id="1427" name="Spinner 403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250</xdr:row>
      <xdr:rowOff>9525</xdr:rowOff>
    </xdr:from>
    <xdr:ext cx="352425" cy="152400"/>
    <xdr:sp macro="" textlink="">
      <xdr:nvSpPr>
        <xdr:cNvPr id="1428" name="Spinner 404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251</xdr:row>
      <xdr:rowOff>28575</xdr:rowOff>
    </xdr:from>
    <xdr:ext cx="352425" cy="123825"/>
    <xdr:sp macro="" textlink="">
      <xdr:nvSpPr>
        <xdr:cNvPr id="1429" name="Spinner 405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257175</xdr:colOff>
      <xdr:row>226</xdr:row>
      <xdr:rowOff>276225</xdr:rowOff>
    </xdr:from>
    <xdr:ext cx="57150" cy="285750"/>
    <xdr:sp macro="" textlink="">
      <xdr:nvSpPr>
        <xdr:cNvPr id="1430" name="Spinner 406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252</xdr:row>
      <xdr:rowOff>0</xdr:rowOff>
    </xdr:from>
    <xdr:ext cx="352425" cy="152400"/>
    <xdr:sp macro="" textlink="">
      <xdr:nvSpPr>
        <xdr:cNvPr id="1431" name="Spinner 407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253</xdr:row>
      <xdr:rowOff>0</xdr:rowOff>
    </xdr:from>
    <xdr:ext cx="361950" cy="152400"/>
    <xdr:sp macro="" textlink="">
      <xdr:nvSpPr>
        <xdr:cNvPr id="1432" name="Spinner 408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0</xdr:colOff>
      <xdr:row>254</xdr:row>
      <xdr:rowOff>0</xdr:rowOff>
    </xdr:from>
    <xdr:ext cx="352425" cy="152400"/>
    <xdr:sp macro="" textlink="">
      <xdr:nvSpPr>
        <xdr:cNvPr id="1433" name="Spinner 409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45</xdr:row>
      <xdr:rowOff>9525</xdr:rowOff>
    </xdr:from>
    <xdr:ext cx="361950" cy="142875"/>
    <xdr:sp macro="" textlink="">
      <xdr:nvSpPr>
        <xdr:cNvPr id="2" name="Spinner 50" hidden="1">
          <a:extLst>
            <a:ext uri="{FF2B5EF4-FFF2-40B4-BE49-F238E27FC236}">
              <a16:creationId xmlns:a16="http://schemas.microsoft.com/office/drawing/2014/main" id="{5A95852C-2B3F-47B7-83E9-D107D45B6229}"/>
            </a:ext>
          </a:extLst>
        </xdr:cNvPr>
        <xdr:cNvSpPr/>
      </xdr:nvSpPr>
      <xdr:spPr bwMode="auto">
        <a:xfrm>
          <a:off x="7210425" y="7267575"/>
          <a:ext cx="361950" cy="1428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46</xdr:row>
      <xdr:rowOff>9525</xdr:rowOff>
    </xdr:from>
    <xdr:ext cx="361950" cy="142875"/>
    <xdr:sp macro="" textlink="">
      <xdr:nvSpPr>
        <xdr:cNvPr id="3" name="Spinner 50" hidden="1">
          <a:extLst>
            <a:ext uri="{FF2B5EF4-FFF2-40B4-BE49-F238E27FC236}">
              <a16:creationId xmlns:a16="http://schemas.microsoft.com/office/drawing/2014/main" id="{B570BDB2-8B58-4686-823B-97DBC7577DB0}"/>
            </a:ext>
          </a:extLst>
        </xdr:cNvPr>
        <xdr:cNvSpPr/>
      </xdr:nvSpPr>
      <xdr:spPr bwMode="auto">
        <a:xfrm>
          <a:off x="7210425" y="7267575"/>
          <a:ext cx="361950" cy="1428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47</xdr:row>
      <xdr:rowOff>9525</xdr:rowOff>
    </xdr:from>
    <xdr:ext cx="361950" cy="142875"/>
    <xdr:sp macro="" textlink="">
      <xdr:nvSpPr>
        <xdr:cNvPr id="4" name="Spinner 50" hidden="1">
          <a:extLst>
            <a:ext uri="{FF2B5EF4-FFF2-40B4-BE49-F238E27FC236}">
              <a16:creationId xmlns:a16="http://schemas.microsoft.com/office/drawing/2014/main" id="{20B42BC4-6BB9-4172-97C1-2524E71B8C88}"/>
            </a:ext>
          </a:extLst>
        </xdr:cNvPr>
        <xdr:cNvSpPr/>
      </xdr:nvSpPr>
      <xdr:spPr bwMode="auto">
        <a:xfrm>
          <a:off x="7210425" y="7267575"/>
          <a:ext cx="361950" cy="1428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54</xdr:row>
      <xdr:rowOff>9525</xdr:rowOff>
    </xdr:from>
    <xdr:ext cx="361950" cy="142875"/>
    <xdr:sp macro="" textlink="">
      <xdr:nvSpPr>
        <xdr:cNvPr id="5" name="Spinner 62" hidden="1">
          <a:extLst>
            <a:ext uri="{FF2B5EF4-FFF2-40B4-BE49-F238E27FC236}">
              <a16:creationId xmlns:a16="http://schemas.microsoft.com/office/drawing/2014/main" id="{BD853800-0648-4796-A060-37A0FCEF4489}"/>
            </a:ext>
          </a:extLst>
        </xdr:cNvPr>
        <xdr:cNvSpPr/>
      </xdr:nvSpPr>
      <xdr:spPr bwMode="auto">
        <a:xfrm>
          <a:off x="7210425" y="8639175"/>
          <a:ext cx="361950" cy="1428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55</xdr:row>
      <xdr:rowOff>9525</xdr:rowOff>
    </xdr:from>
    <xdr:ext cx="361950" cy="142875"/>
    <xdr:sp macro="" textlink="">
      <xdr:nvSpPr>
        <xdr:cNvPr id="6" name="Spinner 62" hidden="1">
          <a:extLst>
            <a:ext uri="{FF2B5EF4-FFF2-40B4-BE49-F238E27FC236}">
              <a16:creationId xmlns:a16="http://schemas.microsoft.com/office/drawing/2014/main" id="{423E71C1-61DE-4784-88B3-9CD3C1EE301B}"/>
            </a:ext>
          </a:extLst>
        </xdr:cNvPr>
        <xdr:cNvSpPr/>
      </xdr:nvSpPr>
      <xdr:spPr bwMode="auto">
        <a:xfrm>
          <a:off x="7210425" y="8639175"/>
          <a:ext cx="361950" cy="1428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56</xdr:row>
      <xdr:rowOff>9525</xdr:rowOff>
    </xdr:from>
    <xdr:ext cx="361950" cy="142875"/>
    <xdr:sp macro="" textlink="">
      <xdr:nvSpPr>
        <xdr:cNvPr id="7" name="Spinner 62" hidden="1">
          <a:extLst>
            <a:ext uri="{FF2B5EF4-FFF2-40B4-BE49-F238E27FC236}">
              <a16:creationId xmlns:a16="http://schemas.microsoft.com/office/drawing/2014/main" id="{BACF38B2-CAA7-456A-867E-2B2ECF0A3D70}"/>
            </a:ext>
          </a:extLst>
        </xdr:cNvPr>
        <xdr:cNvSpPr/>
      </xdr:nvSpPr>
      <xdr:spPr bwMode="auto">
        <a:xfrm>
          <a:off x="7210425" y="8639175"/>
          <a:ext cx="361950" cy="1428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57</xdr:row>
      <xdr:rowOff>9525</xdr:rowOff>
    </xdr:from>
    <xdr:ext cx="361950" cy="142875"/>
    <xdr:sp macro="" textlink="">
      <xdr:nvSpPr>
        <xdr:cNvPr id="8" name="Spinner 62" hidden="1">
          <a:extLst>
            <a:ext uri="{FF2B5EF4-FFF2-40B4-BE49-F238E27FC236}">
              <a16:creationId xmlns:a16="http://schemas.microsoft.com/office/drawing/2014/main" id="{2454F7C3-FF0D-4F91-9B3C-85DD171F70D6}"/>
            </a:ext>
          </a:extLst>
        </xdr:cNvPr>
        <xdr:cNvSpPr/>
      </xdr:nvSpPr>
      <xdr:spPr bwMode="auto">
        <a:xfrm>
          <a:off x="7210425" y="8639175"/>
          <a:ext cx="361950" cy="1428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58</xdr:row>
      <xdr:rowOff>9525</xdr:rowOff>
    </xdr:from>
    <xdr:ext cx="361950" cy="142875"/>
    <xdr:sp macro="" textlink="">
      <xdr:nvSpPr>
        <xdr:cNvPr id="9" name="Spinner 62" hidden="1">
          <a:extLst>
            <a:ext uri="{FF2B5EF4-FFF2-40B4-BE49-F238E27FC236}">
              <a16:creationId xmlns:a16="http://schemas.microsoft.com/office/drawing/2014/main" id="{A0F64F95-ACEC-41E3-AE59-1C39DA980AAA}"/>
            </a:ext>
          </a:extLst>
        </xdr:cNvPr>
        <xdr:cNvSpPr/>
      </xdr:nvSpPr>
      <xdr:spPr bwMode="auto">
        <a:xfrm>
          <a:off x="7210425" y="8639175"/>
          <a:ext cx="361950" cy="1428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  <xdr:oneCellAnchor>
    <xdr:from>
      <xdr:col>5</xdr:col>
      <xdr:colOff>9525</xdr:colOff>
      <xdr:row>59</xdr:row>
      <xdr:rowOff>9525</xdr:rowOff>
    </xdr:from>
    <xdr:ext cx="361950" cy="142875"/>
    <xdr:sp macro="" textlink="">
      <xdr:nvSpPr>
        <xdr:cNvPr id="10" name="Spinner 62" hidden="1">
          <a:extLst>
            <a:ext uri="{FF2B5EF4-FFF2-40B4-BE49-F238E27FC236}">
              <a16:creationId xmlns:a16="http://schemas.microsoft.com/office/drawing/2014/main" id="{40576541-BAF8-4733-A719-F527B9701023}"/>
            </a:ext>
          </a:extLst>
        </xdr:cNvPr>
        <xdr:cNvSpPr/>
      </xdr:nvSpPr>
      <xdr:spPr bwMode="auto">
        <a:xfrm>
          <a:off x="7210425" y="8639175"/>
          <a:ext cx="361950" cy="1428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5"/>
  <sheetViews>
    <sheetView tabSelected="1" topLeftCell="A270" workbookViewId="0">
      <selection activeCell="G321" sqref="G321"/>
    </sheetView>
  </sheetViews>
  <sheetFormatPr baseColWidth="10" defaultColWidth="14.28515625" defaultRowHeight="15" customHeight="1"/>
  <cols>
    <col min="1" max="1" width="63.28515625" customWidth="1"/>
    <col min="2" max="2" width="13.85546875" customWidth="1"/>
    <col min="3" max="3" width="21" customWidth="1"/>
    <col min="4" max="4" width="5.42578125" customWidth="1"/>
    <col min="5" max="5" width="4.42578125" customWidth="1"/>
    <col min="6" max="6" width="3.42578125" customWidth="1"/>
    <col min="7" max="7" width="12.140625" customWidth="1"/>
    <col min="8" max="8" width="9.85546875" hidden="1" customWidth="1"/>
    <col min="9" max="9" width="10.5703125" customWidth="1"/>
    <col min="10" max="13" width="11" customWidth="1"/>
  </cols>
  <sheetData>
    <row r="1" spans="1:13" ht="12.75" customHeight="1">
      <c r="A1" s="81" t="s">
        <v>0</v>
      </c>
      <c r="B1" s="79"/>
      <c r="C1" s="79"/>
      <c r="D1" s="83"/>
      <c r="E1" s="79"/>
      <c r="F1" s="79"/>
      <c r="G1" s="79"/>
      <c r="H1" s="79"/>
      <c r="I1" s="79"/>
      <c r="J1" s="2"/>
      <c r="K1" s="2"/>
      <c r="L1" s="2"/>
      <c r="M1" s="2"/>
    </row>
    <row r="2" spans="1:13" ht="12.75" customHeight="1">
      <c r="A2" s="86" t="s">
        <v>1</v>
      </c>
      <c r="B2" s="79"/>
      <c r="C2" s="79"/>
      <c r="D2" s="83"/>
      <c r="E2" s="79"/>
      <c r="F2" s="79"/>
      <c r="G2" s="79"/>
      <c r="H2" s="79"/>
      <c r="I2" s="79"/>
      <c r="J2" s="2"/>
      <c r="K2" s="2"/>
      <c r="L2" s="2"/>
      <c r="M2" s="2"/>
    </row>
    <row r="3" spans="1:13" ht="15.75" customHeight="1">
      <c r="A3" s="3"/>
      <c r="B3" s="4"/>
      <c r="C3" s="4"/>
      <c r="D3" s="82"/>
      <c r="E3" s="79"/>
      <c r="F3" s="79"/>
      <c r="G3" s="79"/>
      <c r="H3" s="79"/>
      <c r="I3" s="79"/>
      <c r="J3" s="5"/>
      <c r="K3" s="5"/>
      <c r="L3" s="5"/>
      <c r="M3" s="5"/>
    </row>
    <row r="4" spans="1:13" ht="15.75" customHeight="1">
      <c r="A4" s="85" t="s">
        <v>2</v>
      </c>
      <c r="B4" s="79"/>
      <c r="C4" s="79"/>
      <c r="D4" s="6"/>
      <c r="E4" s="7"/>
      <c r="F4" s="7"/>
      <c r="I4" s="8"/>
      <c r="J4" s="5"/>
      <c r="K4" s="5"/>
      <c r="L4" s="5"/>
      <c r="M4" s="5"/>
    </row>
    <row r="5" spans="1:13" ht="15.75" customHeight="1">
      <c r="A5" s="85" t="s">
        <v>3</v>
      </c>
      <c r="B5" s="79"/>
      <c r="C5" s="79"/>
      <c r="D5" s="1"/>
      <c r="E5" s="1"/>
      <c r="F5" s="1"/>
      <c r="G5" s="1"/>
      <c r="H5" s="1"/>
      <c r="I5" s="1"/>
      <c r="J5" s="5"/>
      <c r="K5" s="5"/>
      <c r="L5" s="5"/>
      <c r="M5" s="5"/>
    </row>
    <row r="6" spans="1:13" ht="12.75" customHeight="1">
      <c r="A6" s="9" t="s">
        <v>4</v>
      </c>
      <c r="B6" s="10"/>
      <c r="C6" s="11"/>
      <c r="D6" s="11"/>
      <c r="E6" s="7"/>
      <c r="F6" s="12" t="s">
        <v>5</v>
      </c>
      <c r="G6" s="13">
        <v>45119</v>
      </c>
      <c r="H6" s="13">
        <f ca="1">TODAY()</f>
        <v>45903</v>
      </c>
      <c r="I6" s="13"/>
      <c r="J6" s="5"/>
      <c r="K6" s="5"/>
      <c r="L6" s="5"/>
      <c r="M6" s="5"/>
    </row>
    <row r="7" spans="1:13" ht="12.75" customHeight="1">
      <c r="A7" s="9" t="s">
        <v>6</v>
      </c>
      <c r="B7" s="14"/>
      <c r="C7" s="15"/>
      <c r="D7" s="15"/>
      <c r="E7" s="7"/>
      <c r="F7" s="12" t="s">
        <v>7</v>
      </c>
      <c r="G7" s="84"/>
      <c r="H7" s="79"/>
      <c r="I7" s="79"/>
      <c r="K7" s="5"/>
      <c r="L7" s="5"/>
      <c r="M7" s="5"/>
    </row>
    <row r="8" spans="1:13" ht="12.75" customHeight="1">
      <c r="A8" s="9" t="s">
        <v>8</v>
      </c>
      <c r="B8" s="16"/>
      <c r="C8" s="15"/>
      <c r="D8" s="15"/>
      <c r="E8" s="7"/>
      <c r="F8" s="12" t="s">
        <v>9</v>
      </c>
      <c r="G8" s="78"/>
      <c r="H8" s="79"/>
      <c r="I8" s="79"/>
      <c r="K8" s="5"/>
      <c r="L8" s="5"/>
      <c r="M8" s="5"/>
    </row>
    <row r="9" spans="1:13" ht="15" customHeight="1">
      <c r="A9" s="9" t="s">
        <v>10</v>
      </c>
      <c r="B9" s="80"/>
      <c r="C9" s="79"/>
      <c r="D9" s="79"/>
      <c r="E9" s="79"/>
      <c r="F9" s="79"/>
      <c r="G9" s="79"/>
      <c r="H9" s="79"/>
      <c r="I9" s="79"/>
      <c r="K9" s="5"/>
      <c r="L9" s="5"/>
      <c r="M9" s="5"/>
    </row>
    <row r="10" spans="1:13" ht="15" customHeight="1">
      <c r="B10" s="17"/>
      <c r="C10" s="17"/>
      <c r="D10" s="15"/>
      <c r="E10" s="12"/>
      <c r="F10" s="12"/>
      <c r="G10" s="18"/>
      <c r="H10" s="18"/>
      <c r="I10" s="19"/>
      <c r="K10" s="5"/>
      <c r="L10" s="5"/>
      <c r="M10" s="5"/>
    </row>
    <row r="11" spans="1:13" ht="9" customHeight="1">
      <c r="B11" s="20"/>
      <c r="C11" s="20"/>
      <c r="D11" s="15"/>
      <c r="E11" s="12"/>
      <c r="F11" s="12"/>
      <c r="G11" s="18"/>
      <c r="H11" s="18"/>
      <c r="I11" s="19"/>
      <c r="K11" s="5"/>
      <c r="L11" s="5"/>
      <c r="M11" s="5"/>
    </row>
    <row r="12" spans="1:13" ht="12.75" customHeight="1">
      <c r="A12" s="21" t="s">
        <v>11</v>
      </c>
      <c r="B12" s="22"/>
      <c r="C12" s="22"/>
      <c r="D12" s="22"/>
      <c r="E12" s="22"/>
      <c r="F12" s="22"/>
      <c r="G12" s="23"/>
      <c r="H12" s="24"/>
      <c r="I12" s="25" t="s">
        <v>12</v>
      </c>
    </row>
    <row r="13" spans="1:13" ht="12.75" customHeight="1">
      <c r="A13" s="26" t="s">
        <v>13</v>
      </c>
      <c r="B13" s="26" t="s">
        <v>14</v>
      </c>
      <c r="C13" s="26" t="s">
        <v>15</v>
      </c>
      <c r="D13" s="26" t="s">
        <v>16</v>
      </c>
      <c r="E13" s="27" t="s">
        <v>17</v>
      </c>
      <c r="F13" s="27"/>
      <c r="G13" s="26" t="s">
        <v>18</v>
      </c>
      <c r="H13" s="28" t="s">
        <v>18</v>
      </c>
      <c r="I13" s="29" t="s">
        <v>19</v>
      </c>
      <c r="J13" s="30"/>
      <c r="K13" s="30"/>
      <c r="L13" s="30"/>
      <c r="M13" s="30"/>
    </row>
    <row r="14" spans="1:13" ht="12" customHeight="1">
      <c r="A14" s="31" t="s">
        <v>20</v>
      </c>
      <c r="B14" s="32" t="s">
        <v>21</v>
      </c>
      <c r="C14" s="32" t="s">
        <v>22</v>
      </c>
      <c r="D14" s="32"/>
      <c r="E14" s="33">
        <v>0</v>
      </c>
      <c r="F14" s="33"/>
      <c r="G14" s="34">
        <v>41.28</v>
      </c>
      <c r="H14" s="28"/>
      <c r="I14" s="35">
        <f t="shared" ref="I14:I82" si="0">G14*E14</f>
        <v>0</v>
      </c>
      <c r="J14" s="30"/>
      <c r="K14" s="30"/>
      <c r="L14" s="30"/>
      <c r="M14" s="30"/>
    </row>
    <row r="15" spans="1:13" ht="12" customHeight="1">
      <c r="A15" s="36" t="s">
        <v>23</v>
      </c>
      <c r="B15" s="37" t="s">
        <v>24</v>
      </c>
      <c r="C15" s="37" t="s">
        <v>25</v>
      </c>
      <c r="D15" s="37"/>
      <c r="E15" s="38">
        <v>0</v>
      </c>
      <c r="F15" s="38"/>
      <c r="G15" s="39">
        <v>11.99</v>
      </c>
      <c r="H15" s="40">
        <f>18.2*6</f>
        <v>109.19999999999999</v>
      </c>
      <c r="I15" s="35">
        <f t="shared" si="0"/>
        <v>0</v>
      </c>
      <c r="J15" s="30"/>
      <c r="K15" s="30"/>
      <c r="L15" s="30"/>
      <c r="M15" s="30"/>
    </row>
    <row r="16" spans="1:13" ht="12" customHeight="1">
      <c r="A16" s="36" t="s">
        <v>23</v>
      </c>
      <c r="B16" s="37" t="s">
        <v>26</v>
      </c>
      <c r="C16" s="37" t="s">
        <v>27</v>
      </c>
      <c r="D16" s="37"/>
      <c r="E16" s="38">
        <v>0</v>
      </c>
      <c r="F16" s="38"/>
      <c r="G16" s="39">
        <v>11.99</v>
      </c>
      <c r="H16" s="40">
        <v>109.2</v>
      </c>
      <c r="I16" s="35">
        <f t="shared" si="0"/>
        <v>0</v>
      </c>
      <c r="J16" s="30"/>
      <c r="K16" s="30"/>
      <c r="L16" s="30"/>
      <c r="M16" s="30"/>
    </row>
    <row r="17" spans="1:13" ht="12" customHeight="1">
      <c r="A17" s="36" t="s">
        <v>23</v>
      </c>
      <c r="B17" s="37" t="s">
        <v>28</v>
      </c>
      <c r="C17" s="37" t="s">
        <v>27</v>
      </c>
      <c r="D17" s="37"/>
      <c r="E17" s="38">
        <v>0</v>
      </c>
      <c r="F17" s="38"/>
      <c r="G17" s="39">
        <v>11.69</v>
      </c>
      <c r="H17" s="40">
        <v>106.8</v>
      </c>
      <c r="I17" s="35">
        <f t="shared" si="0"/>
        <v>0</v>
      </c>
      <c r="J17" s="30"/>
      <c r="K17" s="30"/>
      <c r="L17" s="30"/>
      <c r="M17" s="30"/>
    </row>
    <row r="18" spans="1:13" ht="12" customHeight="1">
      <c r="A18" s="36" t="s">
        <v>23</v>
      </c>
      <c r="B18" s="37" t="s">
        <v>29</v>
      </c>
      <c r="C18" s="37" t="s">
        <v>30</v>
      </c>
      <c r="D18" s="37"/>
      <c r="E18" s="38">
        <v>0</v>
      </c>
      <c r="F18" s="38"/>
      <c r="G18" s="39">
        <v>12.69</v>
      </c>
      <c r="H18" s="40">
        <f>6*16.7</f>
        <v>100.19999999999999</v>
      </c>
      <c r="I18" s="35">
        <f t="shared" si="0"/>
        <v>0</v>
      </c>
      <c r="J18" s="30"/>
      <c r="K18" s="30"/>
      <c r="L18" s="30"/>
      <c r="M18" s="30"/>
    </row>
    <row r="19" spans="1:13" ht="12" customHeight="1">
      <c r="A19" s="36" t="s">
        <v>23</v>
      </c>
      <c r="B19" s="37" t="s">
        <v>31</v>
      </c>
      <c r="C19" s="37" t="s">
        <v>25</v>
      </c>
      <c r="D19" s="37"/>
      <c r="E19" s="38">
        <v>0</v>
      </c>
      <c r="F19" s="38"/>
      <c r="G19" s="39">
        <v>9.69</v>
      </c>
      <c r="H19" s="40">
        <v>81</v>
      </c>
      <c r="I19" s="35">
        <f t="shared" si="0"/>
        <v>0</v>
      </c>
      <c r="J19" s="30"/>
      <c r="K19" s="30"/>
      <c r="L19" s="30"/>
      <c r="M19" s="30"/>
    </row>
    <row r="20" spans="1:13" ht="12" customHeight="1">
      <c r="A20" s="36" t="s">
        <v>23</v>
      </c>
      <c r="B20" s="37" t="s">
        <v>32</v>
      </c>
      <c r="C20" s="37" t="s">
        <v>33</v>
      </c>
      <c r="D20" s="37"/>
      <c r="E20" s="38">
        <v>0</v>
      </c>
      <c r="F20" s="38"/>
      <c r="G20" s="39">
        <v>15.39</v>
      </c>
      <c r="H20" s="40">
        <v>27.2</v>
      </c>
      <c r="I20" s="35">
        <f t="shared" si="0"/>
        <v>0</v>
      </c>
      <c r="J20" s="30"/>
      <c r="K20" s="30"/>
      <c r="L20" s="30"/>
      <c r="M20" s="30"/>
    </row>
    <row r="21" spans="1:13" ht="12" customHeight="1">
      <c r="A21" s="36" t="s">
        <v>23</v>
      </c>
      <c r="B21" s="37" t="s">
        <v>34</v>
      </c>
      <c r="C21" s="37" t="s">
        <v>33</v>
      </c>
      <c r="D21" s="37"/>
      <c r="E21" s="38">
        <v>0</v>
      </c>
      <c r="F21" s="38"/>
      <c r="G21" s="39">
        <v>10.99</v>
      </c>
      <c r="H21" s="40">
        <f>6*18.2</f>
        <v>109.19999999999999</v>
      </c>
      <c r="I21" s="35">
        <f t="shared" si="0"/>
        <v>0</v>
      </c>
      <c r="J21" s="30"/>
      <c r="K21" s="30"/>
      <c r="L21" s="30"/>
      <c r="M21" s="30"/>
    </row>
    <row r="22" spans="1:13" ht="12" customHeight="1">
      <c r="A22" s="36" t="s">
        <v>23</v>
      </c>
      <c r="B22" s="37" t="s">
        <v>35</v>
      </c>
      <c r="C22" s="37" t="s">
        <v>25</v>
      </c>
      <c r="D22" s="37"/>
      <c r="E22" s="38">
        <v>0</v>
      </c>
      <c r="F22" s="38"/>
      <c r="G22" s="39">
        <v>11.09</v>
      </c>
      <c r="H22" s="40">
        <v>93</v>
      </c>
      <c r="I22" s="35">
        <f t="shared" si="0"/>
        <v>0</v>
      </c>
      <c r="J22" s="41"/>
      <c r="K22" s="41"/>
      <c r="L22" s="30"/>
      <c r="M22" s="30"/>
    </row>
    <row r="23" spans="1:13" ht="12" customHeight="1">
      <c r="A23" s="36" t="s">
        <v>23</v>
      </c>
      <c r="B23" s="37" t="s">
        <v>36</v>
      </c>
      <c r="C23" s="37" t="s">
        <v>37</v>
      </c>
      <c r="D23" s="37"/>
      <c r="E23" s="38">
        <v>0</v>
      </c>
      <c r="F23" s="38"/>
      <c r="G23" s="39">
        <v>12.89</v>
      </c>
      <c r="H23" s="40">
        <v>115.2</v>
      </c>
      <c r="I23" s="35">
        <f t="shared" si="0"/>
        <v>0</v>
      </c>
      <c r="J23" s="30"/>
      <c r="K23" s="30"/>
      <c r="L23" s="30"/>
      <c r="M23" s="30"/>
    </row>
    <row r="24" spans="1:13" ht="12" customHeight="1">
      <c r="A24" s="36" t="s">
        <v>23</v>
      </c>
      <c r="B24" s="37" t="s">
        <v>38</v>
      </c>
      <c r="C24" s="37" t="s">
        <v>37</v>
      </c>
      <c r="D24" s="37"/>
      <c r="E24" s="38">
        <v>0</v>
      </c>
      <c r="F24" s="38"/>
      <c r="G24" s="39">
        <v>8.69</v>
      </c>
      <c r="H24" s="40">
        <v>81</v>
      </c>
      <c r="I24" s="35">
        <f t="shared" si="0"/>
        <v>0</v>
      </c>
      <c r="J24" s="30"/>
      <c r="K24" s="30"/>
      <c r="L24" s="30"/>
      <c r="M24" s="30"/>
    </row>
    <row r="25" spans="1:13" ht="12" customHeight="1">
      <c r="A25" s="36" t="s">
        <v>23</v>
      </c>
      <c r="B25" s="37" t="s">
        <v>39</v>
      </c>
      <c r="C25" s="37" t="s">
        <v>33</v>
      </c>
      <c r="D25" s="37"/>
      <c r="E25" s="38">
        <v>0</v>
      </c>
      <c r="F25" s="38"/>
      <c r="G25" s="39">
        <v>7.99</v>
      </c>
      <c r="H25" s="40"/>
      <c r="I25" s="35">
        <f t="shared" si="0"/>
        <v>0</v>
      </c>
      <c r="J25" s="30"/>
      <c r="K25" s="30"/>
      <c r="L25" s="30"/>
      <c r="M25" s="30"/>
    </row>
    <row r="26" spans="1:13" ht="12" customHeight="1">
      <c r="A26" s="36" t="s">
        <v>23</v>
      </c>
      <c r="B26" s="37" t="s">
        <v>40</v>
      </c>
      <c r="C26" s="37" t="s">
        <v>37</v>
      </c>
      <c r="D26" s="37"/>
      <c r="E26" s="38">
        <v>0</v>
      </c>
      <c r="F26" s="38"/>
      <c r="G26" s="39">
        <v>7.99</v>
      </c>
      <c r="H26" s="40">
        <v>73</v>
      </c>
      <c r="I26" s="35">
        <f t="shared" si="0"/>
        <v>0</v>
      </c>
      <c r="J26" s="30"/>
      <c r="K26" s="30"/>
      <c r="L26" s="30"/>
      <c r="M26" s="30"/>
    </row>
    <row r="27" spans="1:13" ht="12" customHeight="1">
      <c r="A27" s="36" t="s">
        <v>41</v>
      </c>
      <c r="B27" s="37" t="s">
        <v>128</v>
      </c>
      <c r="C27" s="37" t="s">
        <v>22</v>
      </c>
      <c r="D27" s="37"/>
      <c r="E27" s="38">
        <v>0</v>
      </c>
      <c r="F27" s="38"/>
      <c r="G27" s="39">
        <v>23.9</v>
      </c>
      <c r="H27" s="40"/>
      <c r="I27" s="35">
        <f t="shared" si="0"/>
        <v>0</v>
      </c>
      <c r="J27" s="30"/>
      <c r="K27" s="30"/>
      <c r="L27" s="30"/>
      <c r="M27" s="30"/>
    </row>
    <row r="28" spans="1:13" ht="26.25" customHeight="1">
      <c r="A28" s="36" t="s">
        <v>41</v>
      </c>
      <c r="B28" s="37" t="s">
        <v>42</v>
      </c>
      <c r="C28" s="37" t="s">
        <v>22</v>
      </c>
      <c r="D28" s="37"/>
      <c r="E28" s="38">
        <v>0</v>
      </c>
      <c r="F28" s="38"/>
      <c r="G28" s="39">
        <v>89.09</v>
      </c>
      <c r="H28" s="40">
        <v>785</v>
      </c>
      <c r="I28" s="42">
        <f t="shared" si="0"/>
        <v>0</v>
      </c>
      <c r="J28" s="30"/>
      <c r="K28" s="30"/>
      <c r="L28" s="30"/>
      <c r="M28" s="30"/>
    </row>
    <row r="29" spans="1:13" ht="12.75" customHeight="1">
      <c r="A29" s="36" t="s">
        <v>41</v>
      </c>
      <c r="B29" s="37" t="s">
        <v>43</v>
      </c>
      <c r="C29" s="37" t="s">
        <v>22</v>
      </c>
      <c r="D29" s="37"/>
      <c r="E29" s="38">
        <v>0</v>
      </c>
      <c r="F29" s="38"/>
      <c r="G29" s="39">
        <v>113.25</v>
      </c>
      <c r="H29" s="40">
        <v>925</v>
      </c>
      <c r="I29" s="35">
        <f t="shared" si="0"/>
        <v>0</v>
      </c>
      <c r="J29" s="30"/>
      <c r="K29" s="30"/>
      <c r="L29" s="30"/>
      <c r="M29" s="30"/>
    </row>
    <row r="30" spans="1:13" ht="12" customHeight="1">
      <c r="A30" s="43" t="s">
        <v>44</v>
      </c>
      <c r="B30" s="38" t="s">
        <v>538</v>
      </c>
      <c r="C30" s="37" t="s">
        <v>45</v>
      </c>
      <c r="D30" s="37"/>
      <c r="E30" s="38">
        <v>0</v>
      </c>
      <c r="F30" s="38"/>
      <c r="G30" s="39">
        <v>13.33</v>
      </c>
      <c r="H30" s="40"/>
      <c r="I30" s="35">
        <f t="shared" si="0"/>
        <v>0</v>
      </c>
      <c r="J30" s="30"/>
      <c r="K30" s="30"/>
      <c r="L30" s="30"/>
      <c r="M30" s="30"/>
    </row>
    <row r="31" spans="1:13" ht="12" customHeight="1">
      <c r="A31" s="44" t="s">
        <v>44</v>
      </c>
      <c r="B31" s="37" t="s">
        <v>46</v>
      </c>
      <c r="C31" s="37" t="s">
        <v>47</v>
      </c>
      <c r="D31" s="37"/>
      <c r="E31" s="38">
        <v>0</v>
      </c>
      <c r="F31" s="38"/>
      <c r="G31" s="39">
        <v>11.15</v>
      </c>
      <c r="H31" s="40">
        <v>52.35</v>
      </c>
      <c r="I31" s="35">
        <f t="shared" si="0"/>
        <v>0</v>
      </c>
      <c r="J31" s="30"/>
      <c r="K31" s="30"/>
      <c r="L31" s="30"/>
      <c r="M31" s="30"/>
    </row>
    <row r="32" spans="1:13" ht="12" customHeight="1">
      <c r="A32" s="44" t="s">
        <v>49</v>
      </c>
      <c r="B32" s="37" t="s">
        <v>50</v>
      </c>
      <c r="C32" s="37" t="s">
        <v>51</v>
      </c>
      <c r="D32" s="37"/>
      <c r="E32" s="38">
        <v>0</v>
      </c>
      <c r="F32" s="38"/>
      <c r="G32" s="39">
        <v>5.49</v>
      </c>
      <c r="H32" s="40">
        <v>40.5</v>
      </c>
      <c r="I32" s="35">
        <f t="shared" si="0"/>
        <v>0</v>
      </c>
      <c r="J32" s="30"/>
      <c r="K32" s="30"/>
      <c r="L32" s="30"/>
      <c r="M32" s="30"/>
    </row>
    <row r="33" spans="1:13" ht="12" customHeight="1">
      <c r="A33" s="36" t="s">
        <v>52</v>
      </c>
      <c r="B33" s="37" t="s">
        <v>53</v>
      </c>
      <c r="C33" s="37" t="s">
        <v>54</v>
      </c>
      <c r="D33" s="37"/>
      <c r="E33" s="38">
        <v>0</v>
      </c>
      <c r="F33" s="38"/>
      <c r="G33" s="39">
        <v>94</v>
      </c>
      <c r="H33" s="40">
        <v>603</v>
      </c>
      <c r="I33" s="35">
        <f t="shared" si="0"/>
        <v>0</v>
      </c>
      <c r="J33" s="30"/>
      <c r="K33" s="30"/>
      <c r="L33" s="30"/>
      <c r="M33" s="30"/>
    </row>
    <row r="34" spans="1:13" ht="12" customHeight="1">
      <c r="A34" s="44" t="s">
        <v>55</v>
      </c>
      <c r="B34" s="37" t="s">
        <v>56</v>
      </c>
      <c r="C34" s="37" t="s">
        <v>57</v>
      </c>
      <c r="D34" s="37"/>
      <c r="E34" s="38">
        <v>0</v>
      </c>
      <c r="F34" s="38"/>
      <c r="G34" s="39">
        <v>4.3899999999999997</v>
      </c>
      <c r="H34" s="40">
        <v>28</v>
      </c>
      <c r="I34" s="35">
        <f t="shared" si="0"/>
        <v>0</v>
      </c>
      <c r="J34" s="30"/>
      <c r="K34" s="30"/>
      <c r="L34" s="30"/>
      <c r="M34" s="30"/>
    </row>
    <row r="35" spans="1:13" ht="25.5" customHeight="1">
      <c r="A35" s="44" t="s">
        <v>55</v>
      </c>
      <c r="B35" s="37" t="s">
        <v>58</v>
      </c>
      <c r="C35" s="37" t="s">
        <v>57</v>
      </c>
      <c r="D35" s="37"/>
      <c r="E35" s="38">
        <v>0</v>
      </c>
      <c r="F35" s="38"/>
      <c r="G35" s="39">
        <v>4.3899999999999997</v>
      </c>
      <c r="H35" s="40">
        <v>28</v>
      </c>
      <c r="I35" s="35">
        <f t="shared" si="0"/>
        <v>0</v>
      </c>
      <c r="J35" s="30"/>
      <c r="K35" s="30"/>
      <c r="L35" s="30"/>
      <c r="M35" s="30"/>
    </row>
    <row r="36" spans="1:13" ht="12" customHeight="1">
      <c r="A36" s="36" t="s">
        <v>59</v>
      </c>
      <c r="B36" s="37" t="s">
        <v>60</v>
      </c>
      <c r="C36" s="37" t="s">
        <v>22</v>
      </c>
      <c r="D36" s="37"/>
      <c r="E36" s="38">
        <v>0</v>
      </c>
      <c r="F36" s="38"/>
      <c r="G36" s="39">
        <v>29.25</v>
      </c>
      <c r="H36" s="40">
        <v>399.85</v>
      </c>
      <c r="I36" s="35">
        <f t="shared" si="0"/>
        <v>0</v>
      </c>
      <c r="J36" s="30"/>
      <c r="K36" s="30"/>
      <c r="L36" s="30"/>
      <c r="M36" s="30"/>
    </row>
    <row r="37" spans="1:13" ht="19.5" customHeight="1">
      <c r="A37" s="44" t="s">
        <v>61</v>
      </c>
      <c r="B37" s="37" t="s">
        <v>62</v>
      </c>
      <c r="C37" s="37" t="s">
        <v>63</v>
      </c>
      <c r="D37" s="37"/>
      <c r="E37" s="38">
        <v>0</v>
      </c>
      <c r="F37" s="38"/>
      <c r="G37" s="39">
        <v>6.3</v>
      </c>
      <c r="H37" s="40">
        <v>25</v>
      </c>
      <c r="I37" s="35">
        <f t="shared" si="0"/>
        <v>0</v>
      </c>
      <c r="J37" s="30"/>
      <c r="K37" s="30"/>
      <c r="L37" s="30"/>
      <c r="M37" s="30"/>
    </row>
    <row r="38" spans="1:13" ht="12" customHeight="1">
      <c r="A38" s="44" t="s">
        <v>61</v>
      </c>
      <c r="B38" s="37" t="s">
        <v>64</v>
      </c>
      <c r="C38" s="37" t="s">
        <v>65</v>
      </c>
      <c r="D38" s="37"/>
      <c r="E38" s="38">
        <v>0</v>
      </c>
      <c r="F38" s="38"/>
      <c r="G38" s="39">
        <v>4.99</v>
      </c>
      <c r="H38" s="40">
        <v>36.5</v>
      </c>
      <c r="I38" s="35">
        <f t="shared" si="0"/>
        <v>0</v>
      </c>
      <c r="J38" s="30"/>
      <c r="K38" s="30"/>
      <c r="L38" s="30"/>
      <c r="M38" s="30"/>
    </row>
    <row r="39" spans="1:13" ht="12" customHeight="1">
      <c r="A39" s="44" t="s">
        <v>66</v>
      </c>
      <c r="B39" s="37" t="s">
        <v>67</v>
      </c>
      <c r="C39" s="37" t="s">
        <v>65</v>
      </c>
      <c r="D39" s="37"/>
      <c r="E39" s="38">
        <v>0</v>
      </c>
      <c r="F39" s="38"/>
      <c r="G39" s="39">
        <v>9.4499999999999993</v>
      </c>
      <c r="H39" s="40">
        <v>61.7</v>
      </c>
      <c r="I39" s="35">
        <f t="shared" si="0"/>
        <v>0</v>
      </c>
      <c r="J39" s="30"/>
      <c r="K39" s="30"/>
      <c r="L39" s="30"/>
      <c r="M39" s="30"/>
    </row>
    <row r="40" spans="1:13" ht="12" customHeight="1">
      <c r="A40" s="44" t="s">
        <v>66</v>
      </c>
      <c r="B40" s="37" t="s">
        <v>67</v>
      </c>
      <c r="C40" s="37" t="s">
        <v>68</v>
      </c>
      <c r="D40" s="37"/>
      <c r="E40" s="38">
        <v>0</v>
      </c>
      <c r="F40" s="38"/>
      <c r="G40" s="39">
        <v>13.25</v>
      </c>
      <c r="H40" s="40">
        <v>89.5</v>
      </c>
      <c r="I40" s="35">
        <f t="shared" si="0"/>
        <v>0</v>
      </c>
      <c r="J40" s="30"/>
      <c r="K40" s="30"/>
      <c r="L40" s="30"/>
      <c r="M40" s="30"/>
    </row>
    <row r="41" spans="1:13" ht="12" customHeight="1">
      <c r="A41" s="44" t="s">
        <v>69</v>
      </c>
      <c r="B41" s="37" t="s">
        <v>70</v>
      </c>
      <c r="C41" s="37" t="s">
        <v>71</v>
      </c>
      <c r="D41" s="37"/>
      <c r="E41" s="38">
        <v>0</v>
      </c>
      <c r="F41" s="38"/>
      <c r="G41" s="39">
        <v>6.19</v>
      </c>
      <c r="H41" s="40">
        <v>61.2</v>
      </c>
      <c r="I41" s="35">
        <f t="shared" si="0"/>
        <v>0</v>
      </c>
      <c r="J41" s="30"/>
      <c r="K41" s="30"/>
      <c r="L41" s="30"/>
      <c r="M41" s="30"/>
    </row>
    <row r="42" spans="1:13" ht="12" customHeight="1">
      <c r="A42" s="44" t="s">
        <v>72</v>
      </c>
      <c r="B42" s="37" t="s">
        <v>73</v>
      </c>
      <c r="C42" s="37" t="s">
        <v>71</v>
      </c>
      <c r="D42" s="37"/>
      <c r="E42" s="38">
        <v>0</v>
      </c>
      <c r="F42" s="38"/>
      <c r="G42" s="39">
        <v>13.45</v>
      </c>
      <c r="H42" s="40">
        <v>91.8</v>
      </c>
      <c r="I42" s="35">
        <f t="shared" si="0"/>
        <v>0</v>
      </c>
      <c r="J42" s="30"/>
      <c r="K42" s="30"/>
      <c r="L42" s="30"/>
      <c r="M42" s="30"/>
    </row>
    <row r="43" spans="1:13" ht="12" customHeight="1">
      <c r="A43" s="44" t="s">
        <v>74</v>
      </c>
      <c r="B43" s="37" t="s">
        <v>75</v>
      </c>
      <c r="C43" s="37" t="s">
        <v>65</v>
      </c>
      <c r="D43" s="37"/>
      <c r="E43" s="38">
        <v>0</v>
      </c>
      <c r="F43" s="38"/>
      <c r="G43" s="39">
        <v>4.8899999999999997</v>
      </c>
      <c r="H43" s="40">
        <v>22.3</v>
      </c>
      <c r="I43" s="35">
        <f t="shared" si="0"/>
        <v>0</v>
      </c>
      <c r="J43" s="30"/>
      <c r="K43" s="30"/>
      <c r="L43" s="30"/>
      <c r="M43" s="30"/>
    </row>
    <row r="44" spans="1:13" ht="12" customHeight="1">
      <c r="A44" s="44" t="s">
        <v>76</v>
      </c>
      <c r="B44" s="37" t="s">
        <v>73</v>
      </c>
      <c r="C44" s="37" t="s">
        <v>71</v>
      </c>
      <c r="D44" s="37"/>
      <c r="E44" s="38">
        <v>0</v>
      </c>
      <c r="F44" s="38"/>
      <c r="G44" s="39">
        <v>13.45</v>
      </c>
      <c r="H44" s="40">
        <v>99.4</v>
      </c>
      <c r="I44" s="35">
        <f t="shared" si="0"/>
        <v>0</v>
      </c>
      <c r="J44" s="30"/>
      <c r="K44" s="30"/>
      <c r="L44" s="30"/>
      <c r="M44" s="30"/>
    </row>
    <row r="45" spans="1:13" ht="12" customHeight="1">
      <c r="A45" s="44" t="s">
        <v>76</v>
      </c>
      <c r="B45" s="37" t="s">
        <v>77</v>
      </c>
      <c r="C45" s="37" t="s">
        <v>65</v>
      </c>
      <c r="D45" s="37"/>
      <c r="E45" s="38">
        <v>0</v>
      </c>
      <c r="F45" s="38"/>
      <c r="G45" s="39">
        <v>4.5599999999999996</v>
      </c>
      <c r="H45" s="40">
        <v>32.4</v>
      </c>
      <c r="I45" s="35">
        <f t="shared" si="0"/>
        <v>0</v>
      </c>
      <c r="J45" s="30"/>
      <c r="K45" s="30"/>
      <c r="L45" s="30"/>
      <c r="M45" s="30"/>
    </row>
    <row r="46" spans="1:13" ht="12" customHeight="1">
      <c r="A46" s="44" t="s">
        <v>78</v>
      </c>
      <c r="B46" s="37" t="s">
        <v>79</v>
      </c>
      <c r="C46" s="37" t="s">
        <v>65</v>
      </c>
      <c r="D46" s="37"/>
      <c r="E46" s="38">
        <v>0</v>
      </c>
      <c r="F46" s="38"/>
      <c r="G46" s="39">
        <v>4.5599999999999996</v>
      </c>
      <c r="H46" s="40">
        <v>22.5</v>
      </c>
      <c r="I46" s="35">
        <f t="shared" si="0"/>
        <v>0</v>
      </c>
      <c r="J46" s="30"/>
      <c r="K46" s="30"/>
      <c r="L46" s="30"/>
      <c r="M46" s="30"/>
    </row>
    <row r="47" spans="1:13" ht="12" customHeight="1">
      <c r="A47" s="44" t="s">
        <v>80</v>
      </c>
      <c r="B47" s="37" t="s">
        <v>81</v>
      </c>
      <c r="C47" s="37" t="s">
        <v>65</v>
      </c>
      <c r="D47" s="37"/>
      <c r="E47" s="38">
        <v>0</v>
      </c>
      <c r="F47" s="38"/>
      <c r="G47" s="39">
        <v>4.5599999999999996</v>
      </c>
      <c r="H47" s="40">
        <v>21</v>
      </c>
      <c r="I47" s="35">
        <f t="shared" si="0"/>
        <v>0</v>
      </c>
      <c r="J47" s="30"/>
      <c r="K47" s="30"/>
      <c r="L47" s="30"/>
      <c r="M47" s="30"/>
    </row>
    <row r="48" spans="1:13" ht="12" customHeight="1">
      <c r="A48" s="44" t="s">
        <v>82</v>
      </c>
      <c r="B48" s="37" t="s">
        <v>79</v>
      </c>
      <c r="C48" s="37" t="s">
        <v>65</v>
      </c>
      <c r="D48" s="37"/>
      <c r="E48" s="38">
        <v>0</v>
      </c>
      <c r="F48" s="38"/>
      <c r="G48" s="39">
        <v>4.5599999999999996</v>
      </c>
      <c r="H48" s="40">
        <v>20.100000000000001</v>
      </c>
      <c r="I48" s="35">
        <f t="shared" si="0"/>
        <v>0</v>
      </c>
      <c r="J48" s="30"/>
      <c r="K48" s="30"/>
      <c r="L48" s="30"/>
      <c r="M48" s="30"/>
    </row>
    <row r="49" spans="1:13" ht="12" customHeight="1">
      <c r="A49" s="36" t="s">
        <v>83</v>
      </c>
      <c r="B49" s="37"/>
      <c r="C49" s="37"/>
      <c r="D49" s="37"/>
      <c r="E49" s="38">
        <v>0</v>
      </c>
      <c r="F49" s="38"/>
      <c r="G49" s="39">
        <v>11.19</v>
      </c>
      <c r="H49" s="40"/>
      <c r="I49" s="35">
        <f t="shared" si="0"/>
        <v>0</v>
      </c>
      <c r="J49" s="30"/>
      <c r="K49" s="30"/>
      <c r="L49" s="30"/>
      <c r="M49" s="30"/>
    </row>
    <row r="50" spans="1:13" ht="12" customHeight="1">
      <c r="A50" s="36" t="s">
        <v>84</v>
      </c>
      <c r="B50" s="37" t="s">
        <v>85</v>
      </c>
      <c r="C50" s="37" t="s">
        <v>65</v>
      </c>
      <c r="D50" s="37"/>
      <c r="E50" s="38">
        <v>0</v>
      </c>
      <c r="F50" s="38"/>
      <c r="G50" s="39">
        <v>8.9499999999999993</v>
      </c>
      <c r="H50" s="40">
        <v>53.9</v>
      </c>
      <c r="I50" s="35">
        <f t="shared" si="0"/>
        <v>0</v>
      </c>
      <c r="J50" s="30"/>
      <c r="K50" s="30"/>
      <c r="L50" s="30"/>
      <c r="M50" s="30"/>
    </row>
    <row r="51" spans="1:13" ht="12" customHeight="1">
      <c r="A51" s="36" t="s">
        <v>86</v>
      </c>
      <c r="B51" s="37" t="s">
        <v>87</v>
      </c>
      <c r="C51" s="37" t="s">
        <v>22</v>
      </c>
      <c r="D51" s="37"/>
      <c r="E51" s="38">
        <v>0</v>
      </c>
      <c r="F51" s="38"/>
      <c r="G51" s="39">
        <v>17.39</v>
      </c>
      <c r="H51" s="40">
        <v>167.2</v>
      </c>
      <c r="I51" s="35">
        <f t="shared" si="0"/>
        <v>0</v>
      </c>
      <c r="J51" s="30"/>
      <c r="K51" s="30"/>
      <c r="L51" s="30"/>
      <c r="M51" s="30"/>
    </row>
    <row r="52" spans="1:13" ht="12" customHeight="1">
      <c r="A52" s="36" t="s">
        <v>88</v>
      </c>
      <c r="B52" s="37" t="s">
        <v>89</v>
      </c>
      <c r="C52" s="37" t="s">
        <v>22</v>
      </c>
      <c r="D52" s="37"/>
      <c r="E52" s="38">
        <v>0</v>
      </c>
      <c r="F52" s="38"/>
      <c r="G52" s="39">
        <v>21.29</v>
      </c>
      <c r="H52" s="40">
        <v>222</v>
      </c>
      <c r="I52" s="35">
        <f t="shared" si="0"/>
        <v>0</v>
      </c>
      <c r="J52" s="30"/>
      <c r="K52" s="30"/>
      <c r="L52" s="30"/>
      <c r="M52" s="30"/>
    </row>
    <row r="53" spans="1:13" ht="12" customHeight="1">
      <c r="A53" s="36" t="s">
        <v>90</v>
      </c>
      <c r="B53" s="37" t="s">
        <v>87</v>
      </c>
      <c r="C53" s="37" t="s">
        <v>22</v>
      </c>
      <c r="D53" s="37"/>
      <c r="E53" s="38">
        <v>0</v>
      </c>
      <c r="F53" s="38"/>
      <c r="G53" s="39">
        <v>19</v>
      </c>
      <c r="H53" s="40">
        <v>130.5</v>
      </c>
      <c r="I53" s="35">
        <f t="shared" si="0"/>
        <v>0</v>
      </c>
      <c r="J53" s="30"/>
      <c r="K53" s="30"/>
      <c r="L53" s="30"/>
      <c r="M53" s="30"/>
    </row>
    <row r="54" spans="1:13" ht="12" customHeight="1">
      <c r="A54" s="44" t="s">
        <v>91</v>
      </c>
      <c r="B54" s="37" t="s">
        <v>92</v>
      </c>
      <c r="C54" s="37" t="s">
        <v>93</v>
      </c>
      <c r="D54" s="37"/>
      <c r="E54" s="38">
        <v>0</v>
      </c>
      <c r="F54" s="38"/>
      <c r="G54" s="39">
        <v>4.3499999999999996</v>
      </c>
      <c r="H54" s="40">
        <v>21.5</v>
      </c>
      <c r="I54" s="35">
        <f t="shared" si="0"/>
        <v>0</v>
      </c>
      <c r="J54" s="30"/>
      <c r="K54" s="30"/>
      <c r="L54" s="30"/>
      <c r="M54" s="30"/>
    </row>
    <row r="55" spans="1:13" ht="12" customHeight="1">
      <c r="A55" s="44" t="s">
        <v>91</v>
      </c>
      <c r="B55" s="37" t="s">
        <v>94</v>
      </c>
      <c r="C55" s="37" t="s">
        <v>93</v>
      </c>
      <c r="D55" s="37"/>
      <c r="E55" s="38">
        <v>0</v>
      </c>
      <c r="F55" s="38"/>
      <c r="G55" s="39">
        <v>4.3499999999999996</v>
      </c>
      <c r="H55" s="40">
        <v>21.5</v>
      </c>
      <c r="I55" s="35">
        <f t="shared" si="0"/>
        <v>0</v>
      </c>
      <c r="J55" s="30"/>
      <c r="K55" s="30"/>
      <c r="L55" s="30"/>
      <c r="M55" s="30"/>
    </row>
    <row r="56" spans="1:13" ht="12" customHeight="1">
      <c r="A56" s="44" t="s">
        <v>95</v>
      </c>
      <c r="B56" s="37" t="s">
        <v>96</v>
      </c>
      <c r="C56" s="37" t="s">
        <v>93</v>
      </c>
      <c r="D56" s="37"/>
      <c r="E56" s="38">
        <v>0</v>
      </c>
      <c r="F56" s="38"/>
      <c r="G56" s="39">
        <v>4.3499999999999996</v>
      </c>
      <c r="H56" s="40">
        <v>21.5</v>
      </c>
      <c r="I56" s="35">
        <f t="shared" si="0"/>
        <v>0</v>
      </c>
      <c r="J56" s="30"/>
      <c r="K56" s="30"/>
      <c r="L56" s="30"/>
      <c r="M56" s="30"/>
    </row>
    <row r="57" spans="1:13" ht="12" customHeight="1">
      <c r="A57" s="44" t="s">
        <v>91</v>
      </c>
      <c r="B57" s="37" t="s">
        <v>97</v>
      </c>
      <c r="C57" s="37" t="s">
        <v>93</v>
      </c>
      <c r="D57" s="37"/>
      <c r="E57" s="38">
        <v>0</v>
      </c>
      <c r="F57" s="38"/>
      <c r="G57" s="39">
        <v>4.3499999999999996</v>
      </c>
      <c r="H57" s="40">
        <v>21.5</v>
      </c>
      <c r="I57" s="35">
        <f t="shared" si="0"/>
        <v>0</v>
      </c>
      <c r="J57" s="30"/>
      <c r="K57" s="30"/>
      <c r="L57" s="30"/>
      <c r="M57" s="30"/>
    </row>
    <row r="58" spans="1:13" ht="12" customHeight="1">
      <c r="A58" s="44" t="s">
        <v>91</v>
      </c>
      <c r="B58" s="37" t="s">
        <v>98</v>
      </c>
      <c r="C58" s="37" t="s">
        <v>93</v>
      </c>
      <c r="D58" s="37"/>
      <c r="E58" s="38">
        <v>0</v>
      </c>
      <c r="F58" s="38"/>
      <c r="G58" s="39">
        <v>4.3499999999999996</v>
      </c>
      <c r="H58" s="40">
        <v>21.5</v>
      </c>
      <c r="I58" s="35">
        <f t="shared" si="0"/>
        <v>0</v>
      </c>
      <c r="J58" s="30"/>
      <c r="K58" s="30"/>
      <c r="L58" s="30"/>
      <c r="M58" s="30"/>
    </row>
    <row r="59" spans="1:13" ht="12" customHeight="1">
      <c r="A59" s="44" t="s">
        <v>91</v>
      </c>
      <c r="B59" s="37" t="s">
        <v>99</v>
      </c>
      <c r="C59" s="37" t="s">
        <v>93</v>
      </c>
      <c r="D59" s="37"/>
      <c r="E59" s="38">
        <v>0</v>
      </c>
      <c r="F59" s="38"/>
      <c r="G59" s="39">
        <v>4.3499999999999996</v>
      </c>
      <c r="H59" s="40">
        <v>21.5</v>
      </c>
      <c r="I59" s="35">
        <f t="shared" si="0"/>
        <v>0</v>
      </c>
      <c r="J59" s="30"/>
      <c r="K59" s="30"/>
      <c r="L59" s="30"/>
      <c r="M59" s="30"/>
    </row>
    <row r="60" spans="1:13" ht="12" customHeight="1">
      <c r="A60" s="44" t="s">
        <v>91</v>
      </c>
      <c r="B60" s="37" t="s">
        <v>100</v>
      </c>
      <c r="C60" s="37" t="s">
        <v>93</v>
      </c>
      <c r="D60" s="37"/>
      <c r="E60" s="38">
        <v>0</v>
      </c>
      <c r="F60" s="38"/>
      <c r="G60" s="39">
        <v>4.3499999999999996</v>
      </c>
      <c r="H60" s="40">
        <v>21.5</v>
      </c>
      <c r="I60" s="35">
        <f t="shared" si="0"/>
        <v>0</v>
      </c>
      <c r="J60" s="30"/>
      <c r="K60" s="30"/>
      <c r="L60" s="30"/>
      <c r="M60" s="30"/>
    </row>
    <row r="61" spans="1:13" ht="12" customHeight="1">
      <c r="A61" s="44" t="s">
        <v>95</v>
      </c>
      <c r="B61" s="37" t="s">
        <v>92</v>
      </c>
      <c r="C61" s="37" t="s">
        <v>33</v>
      </c>
      <c r="D61" s="37"/>
      <c r="E61" s="38">
        <v>0</v>
      </c>
      <c r="F61" s="38"/>
      <c r="G61" s="39">
        <v>7.1</v>
      </c>
      <c r="H61" s="40">
        <v>10.5</v>
      </c>
      <c r="I61" s="35">
        <f t="shared" si="0"/>
        <v>0</v>
      </c>
      <c r="J61" s="30"/>
      <c r="K61" s="30"/>
      <c r="L61" s="30"/>
      <c r="M61" s="30"/>
    </row>
    <row r="62" spans="1:13" ht="12" customHeight="1">
      <c r="A62" s="44" t="s">
        <v>95</v>
      </c>
      <c r="B62" s="37" t="s">
        <v>94</v>
      </c>
      <c r="C62" s="37" t="s">
        <v>33</v>
      </c>
      <c r="D62" s="37"/>
      <c r="E62" s="38">
        <v>0</v>
      </c>
      <c r="F62" s="38"/>
      <c r="G62" s="39">
        <v>7.1</v>
      </c>
      <c r="H62" s="40">
        <v>10.5</v>
      </c>
      <c r="I62" s="35">
        <f t="shared" si="0"/>
        <v>0</v>
      </c>
      <c r="J62" s="30"/>
      <c r="K62" s="30"/>
      <c r="L62" s="30"/>
      <c r="M62" s="30"/>
    </row>
    <row r="63" spans="1:13" ht="12" customHeight="1">
      <c r="A63" s="43" t="s">
        <v>91</v>
      </c>
      <c r="B63" s="37" t="s">
        <v>96</v>
      </c>
      <c r="C63" s="37" t="s">
        <v>33</v>
      </c>
      <c r="D63" s="37"/>
      <c r="E63" s="38">
        <v>0</v>
      </c>
      <c r="F63" s="38"/>
      <c r="G63" s="39">
        <v>7.1</v>
      </c>
      <c r="H63" s="40">
        <v>10.5</v>
      </c>
      <c r="I63" s="35">
        <f t="shared" si="0"/>
        <v>0</v>
      </c>
      <c r="J63" s="30"/>
      <c r="K63" s="30"/>
      <c r="L63" s="30"/>
      <c r="M63" s="30"/>
    </row>
    <row r="64" spans="1:13" ht="12" customHeight="1">
      <c r="A64" s="44" t="s">
        <v>95</v>
      </c>
      <c r="B64" s="37" t="s">
        <v>97</v>
      </c>
      <c r="C64" s="37" t="s">
        <v>33</v>
      </c>
      <c r="D64" s="37"/>
      <c r="E64" s="38">
        <v>0</v>
      </c>
      <c r="F64" s="38"/>
      <c r="G64" s="39">
        <v>7.1</v>
      </c>
      <c r="H64" s="40">
        <v>10.5</v>
      </c>
      <c r="I64" s="35">
        <f t="shared" si="0"/>
        <v>0</v>
      </c>
      <c r="J64" s="30"/>
      <c r="K64" s="30"/>
      <c r="L64" s="30"/>
      <c r="M64" s="30"/>
    </row>
    <row r="65" spans="1:13" ht="12" customHeight="1">
      <c r="A65" s="44" t="s">
        <v>91</v>
      </c>
      <c r="B65" s="37" t="s">
        <v>101</v>
      </c>
      <c r="C65" s="37" t="s">
        <v>33</v>
      </c>
      <c r="D65" s="37"/>
      <c r="E65" s="38">
        <v>0</v>
      </c>
      <c r="F65" s="38"/>
      <c r="G65" s="39">
        <v>7.1</v>
      </c>
      <c r="H65" s="40">
        <v>10.5</v>
      </c>
      <c r="I65" s="35">
        <f t="shared" si="0"/>
        <v>0</v>
      </c>
      <c r="J65" s="30"/>
      <c r="K65" s="30"/>
      <c r="L65" s="30"/>
      <c r="M65" s="30"/>
    </row>
    <row r="66" spans="1:13" ht="12" customHeight="1">
      <c r="A66" s="44" t="s">
        <v>91</v>
      </c>
      <c r="B66" s="37" t="s">
        <v>98</v>
      </c>
      <c r="C66" s="37" t="s">
        <v>33</v>
      </c>
      <c r="D66" s="37"/>
      <c r="E66" s="38">
        <v>0</v>
      </c>
      <c r="F66" s="38"/>
      <c r="G66" s="39">
        <v>7.1</v>
      </c>
      <c r="H66" s="40">
        <v>10.5</v>
      </c>
      <c r="I66" s="35">
        <f t="shared" si="0"/>
        <v>0</v>
      </c>
      <c r="J66" s="30"/>
      <c r="K66" s="30"/>
      <c r="L66" s="30"/>
      <c r="M66" s="30"/>
    </row>
    <row r="67" spans="1:13" ht="12" customHeight="1">
      <c r="A67" s="44" t="s">
        <v>91</v>
      </c>
      <c r="B67" s="37" t="s">
        <v>99</v>
      </c>
      <c r="C67" s="37" t="s">
        <v>33</v>
      </c>
      <c r="D67" s="37"/>
      <c r="E67" s="38">
        <v>0</v>
      </c>
      <c r="F67" s="38"/>
      <c r="G67" s="39">
        <v>7.1</v>
      </c>
      <c r="H67" s="40">
        <v>10.5</v>
      </c>
      <c r="I67" s="35">
        <f t="shared" si="0"/>
        <v>0</v>
      </c>
      <c r="J67" s="30"/>
      <c r="K67" s="30"/>
      <c r="L67" s="30"/>
      <c r="M67" s="30"/>
    </row>
    <row r="68" spans="1:13" ht="12" customHeight="1">
      <c r="A68" s="44" t="s">
        <v>95</v>
      </c>
      <c r="B68" s="37" t="s">
        <v>102</v>
      </c>
      <c r="C68" s="37" t="s">
        <v>33</v>
      </c>
      <c r="D68" s="37"/>
      <c r="E68" s="38">
        <v>0</v>
      </c>
      <c r="F68" s="38"/>
      <c r="G68" s="39">
        <v>7.1</v>
      </c>
      <c r="H68" s="40">
        <v>10.5</v>
      </c>
      <c r="I68" s="35">
        <f t="shared" si="0"/>
        <v>0</v>
      </c>
      <c r="J68" s="45"/>
      <c r="K68" s="45"/>
      <c r="L68" s="45"/>
      <c r="M68" s="45"/>
    </row>
    <row r="69" spans="1:13" ht="12" customHeight="1">
      <c r="A69" s="44" t="s">
        <v>91</v>
      </c>
      <c r="B69" s="37" t="s">
        <v>100</v>
      </c>
      <c r="C69" s="37" t="s">
        <v>33</v>
      </c>
      <c r="D69" s="37"/>
      <c r="E69" s="38">
        <v>0</v>
      </c>
      <c r="F69" s="38"/>
      <c r="G69" s="39">
        <v>7.1</v>
      </c>
      <c r="H69" s="40">
        <v>10.5</v>
      </c>
      <c r="I69" s="35">
        <f t="shared" si="0"/>
        <v>0</v>
      </c>
      <c r="J69" s="30"/>
      <c r="K69" s="30"/>
      <c r="L69" s="30"/>
      <c r="M69" s="30"/>
    </row>
    <row r="70" spans="1:13" ht="12.75" customHeight="1">
      <c r="A70" s="44" t="s">
        <v>103</v>
      </c>
      <c r="B70" s="37" t="s">
        <v>104</v>
      </c>
      <c r="C70" s="37" t="s">
        <v>105</v>
      </c>
      <c r="D70" s="37"/>
      <c r="E70" s="38">
        <v>0</v>
      </c>
      <c r="F70" s="38"/>
      <c r="G70" s="39">
        <v>2.99</v>
      </c>
      <c r="H70" s="40">
        <v>15.4</v>
      </c>
      <c r="I70" s="35">
        <f t="shared" si="0"/>
        <v>0</v>
      </c>
      <c r="J70" s="30"/>
      <c r="K70" s="30"/>
      <c r="L70" s="30"/>
      <c r="M70" s="30"/>
    </row>
    <row r="71" spans="1:13" ht="12" customHeight="1">
      <c r="A71" s="43" t="s">
        <v>106</v>
      </c>
      <c r="B71" s="38" t="s">
        <v>107</v>
      </c>
      <c r="C71" s="37" t="s">
        <v>108</v>
      </c>
      <c r="D71" s="37"/>
      <c r="E71" s="38">
        <v>0</v>
      </c>
      <c r="F71" s="38"/>
      <c r="G71" s="39">
        <v>4.79</v>
      </c>
      <c r="H71" s="40">
        <v>45.6</v>
      </c>
      <c r="I71" s="35">
        <f t="shared" si="0"/>
        <v>0</v>
      </c>
      <c r="J71" s="30"/>
      <c r="K71" s="30"/>
      <c r="L71" s="30"/>
      <c r="M71" s="30"/>
    </row>
    <row r="72" spans="1:13" ht="12" customHeight="1">
      <c r="A72" s="44" t="s">
        <v>109</v>
      </c>
      <c r="B72" s="37" t="s">
        <v>107</v>
      </c>
      <c r="C72" s="37" t="s">
        <v>110</v>
      </c>
      <c r="D72" s="37"/>
      <c r="E72" s="38">
        <v>0</v>
      </c>
      <c r="F72" s="38"/>
      <c r="G72" s="39">
        <v>2.99</v>
      </c>
      <c r="H72" s="40">
        <v>24</v>
      </c>
      <c r="I72" s="35">
        <f t="shared" si="0"/>
        <v>0</v>
      </c>
      <c r="J72" s="30"/>
      <c r="K72" s="30"/>
      <c r="L72" s="30"/>
      <c r="M72" s="30"/>
    </row>
    <row r="73" spans="1:13" ht="12" customHeight="1">
      <c r="A73" s="44" t="s">
        <v>111</v>
      </c>
      <c r="B73" s="37" t="s">
        <v>107</v>
      </c>
      <c r="C73" s="37" t="s">
        <v>112</v>
      </c>
      <c r="D73" s="37"/>
      <c r="E73" s="38">
        <v>0</v>
      </c>
      <c r="F73" s="38"/>
      <c r="G73" s="39">
        <v>5.59</v>
      </c>
      <c r="H73" s="40">
        <v>55.1</v>
      </c>
      <c r="I73" s="35">
        <f t="shared" si="0"/>
        <v>0</v>
      </c>
      <c r="J73" s="30"/>
      <c r="K73" s="30"/>
      <c r="L73" s="30"/>
      <c r="M73" s="30"/>
    </row>
    <row r="74" spans="1:13" ht="12" customHeight="1">
      <c r="A74" s="36" t="s">
        <v>113</v>
      </c>
      <c r="B74" s="38" t="s">
        <v>114</v>
      </c>
      <c r="C74" s="37" t="s">
        <v>22</v>
      </c>
      <c r="D74" s="37"/>
      <c r="E74" s="38">
        <v>0</v>
      </c>
      <c r="F74" s="38"/>
      <c r="G74" s="39">
        <v>21.3</v>
      </c>
      <c r="H74" s="40">
        <v>207.9</v>
      </c>
      <c r="I74" s="35">
        <f t="shared" si="0"/>
        <v>0</v>
      </c>
      <c r="J74" s="30"/>
      <c r="K74" s="30"/>
      <c r="L74" s="30"/>
      <c r="M74" s="30"/>
    </row>
    <row r="75" spans="1:13" ht="12" customHeight="1">
      <c r="A75" s="36" t="s">
        <v>115</v>
      </c>
      <c r="B75" s="38" t="s">
        <v>116</v>
      </c>
      <c r="C75" s="37" t="s">
        <v>22</v>
      </c>
      <c r="D75" s="37"/>
      <c r="E75" s="38">
        <v>0</v>
      </c>
      <c r="F75" s="38"/>
      <c r="G75" s="39">
        <v>44.1</v>
      </c>
      <c r="H75" s="40"/>
      <c r="I75" s="35">
        <f t="shared" si="0"/>
        <v>0</v>
      </c>
      <c r="J75" s="30"/>
      <c r="K75" s="30"/>
      <c r="L75" s="30"/>
      <c r="M75" s="30"/>
    </row>
    <row r="76" spans="1:13" ht="12.75" customHeight="1">
      <c r="A76" s="36" t="s">
        <v>117</v>
      </c>
      <c r="B76" s="37" t="s">
        <v>118</v>
      </c>
      <c r="C76" s="37" t="s">
        <v>22</v>
      </c>
      <c r="D76" s="37"/>
      <c r="E76" s="38">
        <v>0</v>
      </c>
      <c r="F76" s="38"/>
      <c r="G76" s="39">
        <v>31.7</v>
      </c>
      <c r="H76" s="40">
        <v>265</v>
      </c>
      <c r="I76" s="35">
        <f t="shared" si="0"/>
        <v>0</v>
      </c>
      <c r="J76" s="30"/>
      <c r="K76" s="30"/>
      <c r="L76" s="30"/>
      <c r="M76" s="30"/>
    </row>
    <row r="77" spans="1:13" ht="12" customHeight="1">
      <c r="A77" s="36" t="s">
        <v>119</v>
      </c>
      <c r="B77" s="37" t="s">
        <v>120</v>
      </c>
      <c r="C77" s="37" t="s">
        <v>22</v>
      </c>
      <c r="D77" s="37"/>
      <c r="E77" s="38">
        <v>0</v>
      </c>
      <c r="F77" s="38"/>
      <c r="G77" s="39">
        <v>38.590000000000003</v>
      </c>
      <c r="H77" s="40"/>
      <c r="I77" s="35">
        <f t="shared" si="0"/>
        <v>0</v>
      </c>
      <c r="J77" s="30"/>
      <c r="K77" s="30"/>
      <c r="L77" s="30"/>
      <c r="M77" s="30"/>
    </row>
    <row r="78" spans="1:13" ht="12.75" customHeight="1">
      <c r="A78" s="36" t="s">
        <v>121</v>
      </c>
      <c r="B78" s="37" t="s">
        <v>120</v>
      </c>
      <c r="C78" s="37" t="s">
        <v>22</v>
      </c>
      <c r="D78" s="37"/>
      <c r="E78" s="38">
        <v>0</v>
      </c>
      <c r="F78" s="38"/>
      <c r="G78" s="39">
        <v>48.5</v>
      </c>
      <c r="H78" s="40"/>
      <c r="I78" s="35">
        <f t="shared" si="0"/>
        <v>0</v>
      </c>
      <c r="J78" s="30"/>
      <c r="K78" s="30"/>
      <c r="L78" s="30"/>
      <c r="M78" s="30"/>
    </row>
    <row r="79" spans="1:13" ht="12.75" customHeight="1">
      <c r="A79" s="36" t="s">
        <v>122</v>
      </c>
      <c r="B79" s="37" t="s">
        <v>118</v>
      </c>
      <c r="C79" s="37" t="s">
        <v>22</v>
      </c>
      <c r="D79" s="37"/>
      <c r="E79" s="38">
        <v>0</v>
      </c>
      <c r="F79" s="38"/>
      <c r="G79" s="39">
        <v>16.489999999999998</v>
      </c>
      <c r="H79" s="40">
        <v>165.3</v>
      </c>
      <c r="I79" s="35">
        <f t="shared" si="0"/>
        <v>0</v>
      </c>
      <c r="J79" s="30"/>
      <c r="K79" s="30"/>
      <c r="L79" s="30"/>
      <c r="M79" s="30"/>
    </row>
    <row r="80" spans="1:13" ht="27" customHeight="1">
      <c r="A80" s="36" t="s">
        <v>123</v>
      </c>
      <c r="B80" s="37" t="s">
        <v>118</v>
      </c>
      <c r="C80" s="37" t="s">
        <v>22</v>
      </c>
      <c r="D80" s="37"/>
      <c r="E80" s="38">
        <v>0</v>
      </c>
      <c r="F80" s="38"/>
      <c r="G80" s="39">
        <v>26.39</v>
      </c>
      <c r="H80" s="40">
        <v>282</v>
      </c>
      <c r="I80" s="35">
        <f t="shared" si="0"/>
        <v>0</v>
      </c>
      <c r="J80" s="30"/>
      <c r="K80" s="30"/>
      <c r="L80" s="30"/>
      <c r="M80" s="30"/>
    </row>
    <row r="81" spans="1:13" ht="12" customHeight="1">
      <c r="A81" s="36" t="s">
        <v>124</v>
      </c>
      <c r="B81" s="37" t="s">
        <v>125</v>
      </c>
      <c r="C81" s="37" t="s">
        <v>22</v>
      </c>
      <c r="D81" s="37"/>
      <c r="E81" s="38">
        <v>0</v>
      </c>
      <c r="F81" s="38"/>
      <c r="G81" s="39">
        <v>28.39</v>
      </c>
      <c r="H81" s="40">
        <v>310.95</v>
      </c>
      <c r="I81" s="35">
        <f t="shared" si="0"/>
        <v>0</v>
      </c>
      <c r="J81" s="30"/>
      <c r="K81" s="30"/>
      <c r="L81" s="30"/>
      <c r="M81" s="30"/>
    </row>
    <row r="82" spans="1:13" ht="12" customHeight="1">
      <c r="A82" s="36" t="s">
        <v>124</v>
      </c>
      <c r="B82" s="37" t="s">
        <v>126</v>
      </c>
      <c r="C82" s="37" t="s">
        <v>22</v>
      </c>
      <c r="D82" s="37"/>
      <c r="E82" s="38">
        <v>0</v>
      </c>
      <c r="F82" s="38"/>
      <c r="G82" s="39">
        <v>44.19</v>
      </c>
      <c r="H82" s="40">
        <v>489.6</v>
      </c>
      <c r="I82" s="35">
        <f t="shared" si="0"/>
        <v>0</v>
      </c>
      <c r="J82" s="30"/>
      <c r="K82" s="30"/>
      <c r="L82" s="30"/>
      <c r="M82" s="30"/>
    </row>
    <row r="83" spans="1:13" ht="12" customHeight="1">
      <c r="A83" s="44" t="s">
        <v>127</v>
      </c>
      <c r="B83" s="37" t="s">
        <v>128</v>
      </c>
      <c r="C83" s="37" t="s">
        <v>129</v>
      </c>
      <c r="D83" s="37"/>
      <c r="E83" s="38">
        <v>0</v>
      </c>
      <c r="F83" s="38"/>
      <c r="G83" s="39">
        <f>H83/12.25</f>
        <v>11.591836734693878</v>
      </c>
      <c r="H83" s="40">
        <v>142</v>
      </c>
      <c r="I83" s="35">
        <f t="shared" ref="I83:I97" si="1">G83*E83</f>
        <v>0</v>
      </c>
      <c r="J83" s="30"/>
      <c r="K83" s="30"/>
      <c r="L83" s="30"/>
      <c r="M83" s="30"/>
    </row>
    <row r="84" spans="1:13" ht="12" customHeight="1">
      <c r="A84" s="44" t="s">
        <v>127</v>
      </c>
      <c r="B84" s="37" t="s">
        <v>130</v>
      </c>
      <c r="C84" s="37" t="s">
        <v>131</v>
      </c>
      <c r="D84" s="37"/>
      <c r="E84" s="38">
        <v>0</v>
      </c>
      <c r="F84" s="38"/>
      <c r="G84" s="39">
        <v>4.05</v>
      </c>
      <c r="H84" s="40">
        <v>25.2</v>
      </c>
      <c r="I84" s="35">
        <f t="shared" si="1"/>
        <v>0</v>
      </c>
      <c r="J84" s="30"/>
      <c r="K84" s="30"/>
      <c r="L84" s="30"/>
      <c r="M84" s="30"/>
    </row>
    <row r="85" spans="1:13" ht="12" customHeight="1">
      <c r="A85" s="44" t="s">
        <v>132</v>
      </c>
      <c r="B85" s="37" t="s">
        <v>133</v>
      </c>
      <c r="C85" s="37" t="s">
        <v>105</v>
      </c>
      <c r="D85" s="37"/>
      <c r="E85" s="38">
        <v>0</v>
      </c>
      <c r="F85" s="38"/>
      <c r="G85" s="39">
        <v>3.56</v>
      </c>
      <c r="H85" s="40">
        <v>27.5</v>
      </c>
      <c r="I85" s="35">
        <f t="shared" si="1"/>
        <v>0</v>
      </c>
      <c r="J85" s="30"/>
      <c r="K85" s="30"/>
      <c r="L85" s="30"/>
      <c r="M85" s="30"/>
    </row>
    <row r="86" spans="1:13" ht="12" customHeight="1">
      <c r="A86" s="44" t="s">
        <v>132</v>
      </c>
      <c r="B86" s="37" t="s">
        <v>134</v>
      </c>
      <c r="C86" s="37" t="s">
        <v>135</v>
      </c>
      <c r="D86" s="37"/>
      <c r="E86" s="38">
        <v>0</v>
      </c>
      <c r="F86" s="38"/>
      <c r="G86" s="39">
        <v>12.56</v>
      </c>
      <c r="H86" s="40">
        <v>61.2</v>
      </c>
      <c r="I86" s="35">
        <f t="shared" si="1"/>
        <v>0</v>
      </c>
      <c r="J86" s="30"/>
      <c r="K86" s="30"/>
      <c r="L86" s="30"/>
      <c r="M86" s="30"/>
    </row>
    <row r="87" spans="1:13" ht="12" customHeight="1">
      <c r="A87" s="44" t="s">
        <v>132</v>
      </c>
      <c r="B87" s="37" t="s">
        <v>136</v>
      </c>
      <c r="C87" s="37" t="s">
        <v>27</v>
      </c>
      <c r="D87" s="37"/>
      <c r="E87" s="38">
        <v>0</v>
      </c>
      <c r="F87" s="38"/>
      <c r="G87" s="39">
        <v>7.1</v>
      </c>
      <c r="H87" s="40">
        <v>39.6</v>
      </c>
      <c r="I87" s="35">
        <f t="shared" si="1"/>
        <v>0</v>
      </c>
      <c r="J87" s="30"/>
      <c r="K87" s="30"/>
      <c r="L87" s="30"/>
      <c r="M87" s="30"/>
    </row>
    <row r="88" spans="1:13" ht="12" customHeight="1">
      <c r="A88" s="44" t="s">
        <v>137</v>
      </c>
      <c r="B88" s="37" t="s">
        <v>138</v>
      </c>
      <c r="C88" s="37" t="s">
        <v>139</v>
      </c>
      <c r="D88" s="37"/>
      <c r="E88" s="38">
        <v>0</v>
      </c>
      <c r="F88" s="38"/>
      <c r="G88" s="39">
        <v>7.1</v>
      </c>
      <c r="H88" s="40">
        <v>43.2</v>
      </c>
      <c r="I88" s="35">
        <f t="shared" si="1"/>
        <v>0</v>
      </c>
      <c r="J88" s="30"/>
      <c r="K88" s="30"/>
      <c r="L88" s="30"/>
      <c r="M88" s="30"/>
    </row>
    <row r="89" spans="1:13" ht="12" customHeight="1">
      <c r="A89" s="36" t="s">
        <v>140</v>
      </c>
      <c r="B89" s="37" t="s">
        <v>141</v>
      </c>
      <c r="C89" s="37" t="s">
        <v>22</v>
      </c>
      <c r="D89" s="37"/>
      <c r="E89" s="38">
        <v>0</v>
      </c>
      <c r="F89" s="38"/>
      <c r="G89" s="39">
        <v>38.090000000000003</v>
      </c>
      <c r="H89" s="40">
        <v>450</v>
      </c>
      <c r="I89" s="35">
        <f t="shared" si="1"/>
        <v>0</v>
      </c>
      <c r="J89" s="30"/>
      <c r="K89" s="30"/>
      <c r="L89" s="30"/>
      <c r="M89" s="30"/>
    </row>
    <row r="90" spans="1:13" ht="12" customHeight="1">
      <c r="A90" s="36" t="s">
        <v>140</v>
      </c>
      <c r="B90" s="37" t="s">
        <v>142</v>
      </c>
      <c r="C90" s="37" t="s">
        <v>22</v>
      </c>
      <c r="D90" s="37"/>
      <c r="E90" s="38">
        <v>0</v>
      </c>
      <c r="F90" s="38"/>
      <c r="G90" s="39">
        <v>56.09</v>
      </c>
      <c r="H90" s="40">
        <v>625.5</v>
      </c>
      <c r="I90" s="35">
        <f t="shared" si="1"/>
        <v>0</v>
      </c>
      <c r="J90" s="30"/>
      <c r="K90" s="30"/>
      <c r="L90" s="30"/>
      <c r="M90" s="30"/>
    </row>
    <row r="91" spans="1:13" ht="12.75" customHeight="1">
      <c r="A91" s="36" t="s">
        <v>140</v>
      </c>
      <c r="B91" s="37" t="s">
        <v>143</v>
      </c>
      <c r="C91" s="37" t="s">
        <v>22</v>
      </c>
      <c r="D91" s="37"/>
      <c r="E91" s="38">
        <v>0</v>
      </c>
      <c r="F91" s="38"/>
      <c r="G91" s="39">
        <v>37.19</v>
      </c>
      <c r="H91" s="40">
        <v>445</v>
      </c>
      <c r="I91" s="35">
        <f t="shared" si="1"/>
        <v>0</v>
      </c>
      <c r="J91" s="30"/>
      <c r="K91" s="30"/>
      <c r="L91" s="30"/>
      <c r="M91" s="30"/>
    </row>
    <row r="92" spans="1:13" ht="12.75" customHeight="1">
      <c r="A92" s="36" t="s">
        <v>144</v>
      </c>
      <c r="B92" s="37" t="s">
        <v>145</v>
      </c>
      <c r="C92" s="37" t="s">
        <v>22</v>
      </c>
      <c r="D92" s="37"/>
      <c r="E92" s="38">
        <v>0</v>
      </c>
      <c r="F92" s="38"/>
      <c r="G92" s="39">
        <f>H92/12.25</f>
        <v>17.191836734693876</v>
      </c>
      <c r="H92" s="40">
        <v>210.6</v>
      </c>
      <c r="I92" s="35">
        <f t="shared" si="1"/>
        <v>0</v>
      </c>
      <c r="J92" s="30"/>
      <c r="K92" s="30"/>
      <c r="L92" s="30"/>
      <c r="M92" s="30"/>
    </row>
    <row r="93" spans="1:13" ht="12.75" customHeight="1">
      <c r="A93" s="36" t="s">
        <v>144</v>
      </c>
      <c r="B93" s="37" t="s">
        <v>146</v>
      </c>
      <c r="C93" s="37" t="s">
        <v>22</v>
      </c>
      <c r="D93" s="37"/>
      <c r="E93" s="38">
        <v>0</v>
      </c>
      <c r="F93" s="38"/>
      <c r="G93" s="39">
        <v>17.989999999999998</v>
      </c>
      <c r="H93" s="40">
        <v>247.5</v>
      </c>
      <c r="I93" s="35">
        <f t="shared" si="1"/>
        <v>0</v>
      </c>
      <c r="J93" s="30"/>
      <c r="K93" s="30"/>
      <c r="L93" s="30"/>
      <c r="M93" s="30"/>
    </row>
    <row r="94" spans="1:13" ht="12.75" customHeight="1">
      <c r="A94" s="36" t="s">
        <v>147</v>
      </c>
      <c r="B94" s="37" t="s">
        <v>148</v>
      </c>
      <c r="C94" s="37" t="s">
        <v>22</v>
      </c>
      <c r="D94" s="37"/>
      <c r="E94" s="38">
        <v>0</v>
      </c>
      <c r="F94" s="38"/>
      <c r="G94" s="39">
        <v>30.29</v>
      </c>
      <c r="H94" s="40">
        <v>370</v>
      </c>
      <c r="I94" s="35">
        <f t="shared" si="1"/>
        <v>0</v>
      </c>
      <c r="J94" s="30"/>
      <c r="K94" s="30"/>
      <c r="L94" s="30"/>
      <c r="M94" s="30"/>
    </row>
    <row r="95" spans="1:13" ht="12.75" customHeight="1">
      <c r="A95" s="36" t="s">
        <v>147</v>
      </c>
      <c r="B95" s="37" t="s">
        <v>149</v>
      </c>
      <c r="C95" s="37" t="s">
        <v>22</v>
      </c>
      <c r="D95" s="37"/>
      <c r="E95" s="38">
        <v>0</v>
      </c>
      <c r="F95" s="38"/>
      <c r="G95" s="39">
        <v>19.59</v>
      </c>
      <c r="H95" s="40">
        <v>239.1</v>
      </c>
      <c r="I95" s="35">
        <f t="shared" si="1"/>
        <v>0</v>
      </c>
      <c r="J95" s="30"/>
      <c r="K95" s="30"/>
      <c r="L95" s="30"/>
      <c r="M95" s="30"/>
    </row>
    <row r="96" spans="1:13" ht="12" customHeight="1">
      <c r="A96" s="36" t="s">
        <v>147</v>
      </c>
      <c r="B96" s="37" t="s">
        <v>150</v>
      </c>
      <c r="C96" s="37" t="s">
        <v>22</v>
      </c>
      <c r="D96" s="37"/>
      <c r="E96" s="38">
        <v>0</v>
      </c>
      <c r="F96" s="38"/>
      <c r="G96" s="39">
        <v>16.190000000000001</v>
      </c>
      <c r="H96" s="40">
        <v>197.5</v>
      </c>
      <c r="I96" s="35">
        <f t="shared" si="1"/>
        <v>0</v>
      </c>
      <c r="J96" s="30"/>
      <c r="K96" s="30"/>
      <c r="L96" s="30"/>
      <c r="M96" s="30"/>
    </row>
    <row r="97" spans="1:13" ht="12.75" customHeight="1">
      <c r="A97" s="36" t="s">
        <v>151</v>
      </c>
      <c r="B97" s="37" t="s">
        <v>152</v>
      </c>
      <c r="C97" s="37" t="s">
        <v>22</v>
      </c>
      <c r="D97" s="37"/>
      <c r="E97" s="38">
        <v>0</v>
      </c>
      <c r="F97" s="38"/>
      <c r="G97" s="39">
        <v>15.69</v>
      </c>
      <c r="H97" s="40">
        <v>192.1</v>
      </c>
      <c r="I97" s="35">
        <f t="shared" si="1"/>
        <v>0</v>
      </c>
      <c r="J97" s="30"/>
      <c r="K97" s="30"/>
      <c r="L97" s="30"/>
      <c r="M97" s="30"/>
    </row>
    <row r="98" spans="1:13" ht="12.75" customHeight="1">
      <c r="A98" s="46"/>
      <c r="B98" s="46"/>
      <c r="C98" s="46"/>
      <c r="D98" s="46"/>
      <c r="E98" s="47"/>
      <c r="F98" s="47"/>
      <c r="G98" s="48"/>
      <c r="H98" s="48"/>
      <c r="I98" s="35"/>
      <c r="J98" s="30"/>
      <c r="K98" s="30"/>
      <c r="L98" s="30"/>
      <c r="M98" s="30"/>
    </row>
    <row r="99" spans="1:13" ht="12.75" customHeight="1">
      <c r="A99" s="75" t="s">
        <v>153</v>
      </c>
      <c r="B99" s="76"/>
      <c r="C99" s="76"/>
      <c r="D99" s="76"/>
      <c r="E99" s="76"/>
      <c r="F99" s="76"/>
      <c r="G99" s="77"/>
      <c r="H99" s="24"/>
      <c r="I99" s="35"/>
      <c r="J99" s="30"/>
      <c r="K99" s="30"/>
      <c r="L99" s="30"/>
      <c r="M99" s="30"/>
    </row>
    <row r="100" spans="1:13" ht="12" customHeight="1">
      <c r="A100" s="49" t="s">
        <v>13</v>
      </c>
      <c r="B100" s="49" t="s">
        <v>14</v>
      </c>
      <c r="C100" s="49" t="s">
        <v>15</v>
      </c>
      <c r="D100" s="49" t="s">
        <v>16</v>
      </c>
      <c r="E100" s="50" t="s">
        <v>17</v>
      </c>
      <c r="F100" s="50"/>
      <c r="G100" s="50" t="s">
        <v>18</v>
      </c>
      <c r="H100" s="51" t="s">
        <v>18</v>
      </c>
      <c r="I100" s="35"/>
      <c r="J100" s="30"/>
      <c r="K100" s="30"/>
      <c r="L100" s="30"/>
      <c r="M100" s="30"/>
    </row>
    <row r="101" spans="1:13" ht="12" customHeight="1">
      <c r="A101" s="37" t="s">
        <v>154</v>
      </c>
      <c r="B101" s="37" t="s">
        <v>155</v>
      </c>
      <c r="C101" s="37" t="s">
        <v>156</v>
      </c>
      <c r="D101" s="37"/>
      <c r="E101" s="38">
        <v>0</v>
      </c>
      <c r="F101" s="38"/>
      <c r="G101" s="39">
        <v>6.1</v>
      </c>
      <c r="H101" s="40">
        <v>40.700000000000003</v>
      </c>
      <c r="I101" s="35">
        <f t="shared" ref="I101:I109" si="2">G101*E101</f>
        <v>0</v>
      </c>
      <c r="J101" s="30"/>
      <c r="K101" s="30"/>
      <c r="L101" s="30"/>
      <c r="M101" s="30"/>
    </row>
    <row r="102" spans="1:13" ht="12" customHeight="1">
      <c r="A102" s="37" t="s">
        <v>157</v>
      </c>
      <c r="B102" s="37"/>
      <c r="C102" s="37" t="s">
        <v>156</v>
      </c>
      <c r="D102" s="37"/>
      <c r="E102" s="38">
        <v>0</v>
      </c>
      <c r="F102" s="38"/>
      <c r="G102" s="39">
        <v>6.1</v>
      </c>
      <c r="H102" s="40">
        <v>41.3</v>
      </c>
      <c r="I102" s="35">
        <f t="shared" si="2"/>
        <v>0</v>
      </c>
      <c r="J102" s="30"/>
      <c r="K102" s="30"/>
      <c r="L102" s="30"/>
      <c r="M102" s="30"/>
    </row>
    <row r="103" spans="1:13" ht="12" customHeight="1">
      <c r="A103" s="37" t="s">
        <v>158</v>
      </c>
      <c r="B103" s="37"/>
      <c r="C103" s="37" t="s">
        <v>156</v>
      </c>
      <c r="D103" s="37"/>
      <c r="E103" s="38">
        <v>0</v>
      </c>
      <c r="F103" s="38"/>
      <c r="G103" s="39">
        <v>6.29</v>
      </c>
      <c r="H103" s="40">
        <v>32</v>
      </c>
      <c r="I103" s="35">
        <f t="shared" si="2"/>
        <v>0</v>
      </c>
      <c r="J103" s="30"/>
      <c r="K103" s="30"/>
      <c r="L103" s="30"/>
      <c r="M103" s="30"/>
    </row>
    <row r="104" spans="1:13" ht="12" customHeight="1">
      <c r="A104" s="37" t="s">
        <v>159</v>
      </c>
      <c r="B104" s="37"/>
      <c r="C104" s="37" t="s">
        <v>160</v>
      </c>
      <c r="D104" s="37"/>
      <c r="E104" s="38">
        <v>0</v>
      </c>
      <c r="F104" s="38"/>
      <c r="G104" s="39">
        <v>3.59</v>
      </c>
      <c r="H104" s="40">
        <v>19.2</v>
      </c>
      <c r="I104" s="35">
        <f t="shared" si="2"/>
        <v>0</v>
      </c>
      <c r="J104" s="30"/>
      <c r="K104" s="30"/>
      <c r="L104" s="30"/>
      <c r="M104" s="30"/>
    </row>
    <row r="105" spans="1:13" ht="12" customHeight="1">
      <c r="A105" s="37" t="s">
        <v>161</v>
      </c>
      <c r="B105" s="37" t="s">
        <v>162</v>
      </c>
      <c r="C105" s="37" t="s">
        <v>163</v>
      </c>
      <c r="D105" s="37"/>
      <c r="E105" s="38">
        <v>0</v>
      </c>
      <c r="F105" s="38"/>
      <c r="G105" s="39">
        <v>4.49</v>
      </c>
      <c r="H105" s="40">
        <v>29.5</v>
      </c>
      <c r="I105" s="35">
        <f t="shared" si="2"/>
        <v>0</v>
      </c>
      <c r="J105" s="30"/>
      <c r="K105" s="30"/>
      <c r="L105" s="30"/>
      <c r="M105" s="30"/>
    </row>
    <row r="106" spans="1:13" ht="12" customHeight="1">
      <c r="A106" s="37" t="s">
        <v>164</v>
      </c>
      <c r="B106" s="37" t="s">
        <v>162</v>
      </c>
      <c r="C106" s="37" t="s">
        <v>165</v>
      </c>
      <c r="D106" s="37"/>
      <c r="E106" s="38">
        <v>0</v>
      </c>
      <c r="F106" s="38"/>
      <c r="G106" s="39">
        <v>4.6900000000000004</v>
      </c>
      <c r="H106" s="40">
        <v>32.5</v>
      </c>
      <c r="I106" s="35">
        <f t="shared" si="2"/>
        <v>0</v>
      </c>
      <c r="J106" s="30"/>
      <c r="K106" s="30"/>
      <c r="L106" s="30"/>
      <c r="M106" s="30"/>
    </row>
    <row r="107" spans="1:13" ht="12" customHeight="1">
      <c r="A107" s="37" t="s">
        <v>164</v>
      </c>
      <c r="B107" s="37" t="s">
        <v>166</v>
      </c>
      <c r="C107" s="37" t="s">
        <v>165</v>
      </c>
      <c r="D107" s="37"/>
      <c r="E107" s="38">
        <v>0</v>
      </c>
      <c r="F107" s="38"/>
      <c r="G107" s="39">
        <v>4.6900000000000004</v>
      </c>
      <c r="H107" s="40">
        <v>31.1</v>
      </c>
      <c r="I107" s="35">
        <f t="shared" si="2"/>
        <v>0</v>
      </c>
      <c r="J107" s="30"/>
      <c r="K107" s="30"/>
      <c r="L107" s="30"/>
      <c r="M107" s="30"/>
    </row>
    <row r="108" spans="1:13" ht="12" customHeight="1">
      <c r="A108" s="37" t="s">
        <v>167</v>
      </c>
      <c r="B108" s="37" t="s">
        <v>166</v>
      </c>
      <c r="C108" s="37" t="s">
        <v>165</v>
      </c>
      <c r="D108" s="37"/>
      <c r="E108" s="38">
        <v>0</v>
      </c>
      <c r="F108" s="38"/>
      <c r="G108" s="39">
        <v>4.59</v>
      </c>
      <c r="H108" s="40">
        <v>29</v>
      </c>
      <c r="I108" s="35">
        <f t="shared" si="2"/>
        <v>0</v>
      </c>
      <c r="J108" s="30"/>
      <c r="K108" s="30"/>
      <c r="L108" s="30"/>
      <c r="M108" s="30"/>
    </row>
    <row r="109" spans="1:13" ht="12.75" customHeight="1">
      <c r="A109" s="37" t="s">
        <v>168</v>
      </c>
      <c r="B109" s="37" t="s">
        <v>128</v>
      </c>
      <c r="C109" s="37" t="s">
        <v>169</v>
      </c>
      <c r="D109" s="37"/>
      <c r="E109" s="38">
        <v>0</v>
      </c>
      <c r="F109" s="38"/>
      <c r="G109" s="39">
        <v>19.89</v>
      </c>
      <c r="H109" s="40"/>
      <c r="I109" s="35">
        <f t="shared" si="2"/>
        <v>0</v>
      </c>
      <c r="J109" s="30"/>
      <c r="K109" s="30"/>
      <c r="L109" s="30"/>
      <c r="M109" s="30"/>
    </row>
    <row r="110" spans="1:13" ht="12.75" customHeight="1">
      <c r="A110" s="46"/>
      <c r="B110" s="46"/>
      <c r="C110" s="46"/>
      <c r="D110" s="46"/>
      <c r="E110" s="47"/>
      <c r="F110" s="47"/>
      <c r="G110" s="48"/>
      <c r="H110" s="48"/>
      <c r="I110" s="35"/>
      <c r="J110" s="30"/>
      <c r="K110" s="30"/>
      <c r="L110" s="30"/>
      <c r="M110" s="30"/>
    </row>
    <row r="111" spans="1:13" ht="13.5" customHeight="1">
      <c r="A111" s="75" t="s">
        <v>170</v>
      </c>
      <c r="B111" s="76"/>
      <c r="C111" s="76"/>
      <c r="D111" s="76"/>
      <c r="E111" s="76"/>
      <c r="F111" s="76"/>
      <c r="G111" s="77"/>
      <c r="H111" s="24"/>
      <c r="I111" s="35"/>
      <c r="J111" s="30"/>
      <c r="K111" s="30"/>
      <c r="L111" s="30"/>
      <c r="M111" s="30"/>
    </row>
    <row r="112" spans="1:13" ht="12" customHeight="1">
      <c r="A112" s="49" t="s">
        <v>13</v>
      </c>
      <c r="B112" s="49" t="s">
        <v>14</v>
      </c>
      <c r="C112" s="49" t="s">
        <v>15</v>
      </c>
      <c r="D112" s="49" t="s">
        <v>16</v>
      </c>
      <c r="E112" s="50" t="s">
        <v>171</v>
      </c>
      <c r="F112" s="50"/>
      <c r="G112" s="50" t="s">
        <v>18</v>
      </c>
      <c r="H112" s="51" t="s">
        <v>18</v>
      </c>
      <c r="I112" s="35"/>
      <c r="J112" s="30"/>
      <c r="K112" s="30"/>
      <c r="L112" s="30"/>
      <c r="M112" s="30"/>
    </row>
    <row r="113" spans="1:13" ht="12" customHeight="1">
      <c r="A113" s="37" t="s">
        <v>173</v>
      </c>
      <c r="B113" s="37" t="s">
        <v>128</v>
      </c>
      <c r="C113" s="37" t="s">
        <v>174</v>
      </c>
      <c r="D113" s="37"/>
      <c r="E113" s="38">
        <v>0</v>
      </c>
      <c r="F113" s="38"/>
      <c r="G113" s="39">
        <v>12.14</v>
      </c>
      <c r="H113" s="40">
        <v>52.1</v>
      </c>
      <c r="I113" s="35">
        <f t="shared" ref="I113:I229" si="3">G113*E113</f>
        <v>0</v>
      </c>
      <c r="J113" s="30"/>
      <c r="K113" s="30"/>
      <c r="L113" s="30"/>
      <c r="M113" s="30"/>
    </row>
    <row r="114" spans="1:13" ht="12" customHeight="1">
      <c r="A114" s="37" t="s">
        <v>179</v>
      </c>
      <c r="B114" s="37" t="s">
        <v>14</v>
      </c>
      <c r="C114" s="37" t="s">
        <v>178</v>
      </c>
      <c r="D114" s="37"/>
      <c r="E114" s="38">
        <v>0</v>
      </c>
      <c r="F114" s="38"/>
      <c r="G114" s="39">
        <v>8.69</v>
      </c>
      <c r="H114" s="40">
        <v>59.5</v>
      </c>
      <c r="I114" s="35">
        <f t="shared" si="3"/>
        <v>0</v>
      </c>
      <c r="J114" s="30"/>
      <c r="K114" s="30"/>
      <c r="L114" s="30"/>
      <c r="M114" s="30"/>
    </row>
    <row r="115" spans="1:13" ht="12" customHeight="1">
      <c r="A115" s="37" t="s">
        <v>180</v>
      </c>
      <c r="B115" s="37" t="s">
        <v>181</v>
      </c>
      <c r="C115" s="37" t="s">
        <v>47</v>
      </c>
      <c r="D115" s="37"/>
      <c r="E115" s="38">
        <v>0</v>
      </c>
      <c r="F115" s="38"/>
      <c r="G115" s="39">
        <v>5.19</v>
      </c>
      <c r="H115" s="40">
        <v>13.5</v>
      </c>
      <c r="I115" s="35">
        <f t="shared" si="3"/>
        <v>0</v>
      </c>
      <c r="J115" s="30"/>
      <c r="K115" s="30"/>
      <c r="L115" s="30"/>
      <c r="M115" s="30"/>
    </row>
    <row r="116" spans="1:13" ht="12" customHeight="1">
      <c r="A116" s="38" t="s">
        <v>182</v>
      </c>
      <c r="B116" s="37" t="s">
        <v>183</v>
      </c>
      <c r="C116" s="37" t="s">
        <v>184</v>
      </c>
      <c r="D116" s="37"/>
      <c r="E116" s="38">
        <v>0</v>
      </c>
      <c r="F116" s="38"/>
      <c r="G116" s="39">
        <v>4.3899999999999997</v>
      </c>
      <c r="H116" s="40">
        <v>52.2</v>
      </c>
      <c r="I116" s="35">
        <f t="shared" si="3"/>
        <v>0</v>
      </c>
      <c r="J116" s="30"/>
      <c r="K116" s="30"/>
      <c r="L116" s="30"/>
      <c r="M116" s="30"/>
    </row>
    <row r="117" spans="1:13" ht="12" customHeight="1">
      <c r="A117" s="37" t="s">
        <v>185</v>
      </c>
      <c r="B117" s="37" t="s">
        <v>183</v>
      </c>
      <c r="C117" s="37" t="s">
        <v>184</v>
      </c>
      <c r="D117" s="37"/>
      <c r="E117" s="38">
        <v>0</v>
      </c>
      <c r="F117" s="38"/>
      <c r="G117" s="39">
        <v>4.3899999999999997</v>
      </c>
      <c r="H117" s="40">
        <v>63</v>
      </c>
      <c r="I117" s="35">
        <f t="shared" si="3"/>
        <v>0</v>
      </c>
      <c r="J117" s="30"/>
      <c r="K117" s="30"/>
      <c r="L117" s="30"/>
      <c r="M117" s="30"/>
    </row>
    <row r="118" spans="1:13" ht="12" customHeight="1">
      <c r="A118" s="37" t="s">
        <v>185</v>
      </c>
      <c r="B118" s="37" t="s">
        <v>186</v>
      </c>
      <c r="C118" s="37" t="s">
        <v>187</v>
      </c>
      <c r="D118" s="37"/>
      <c r="E118" s="38">
        <v>0</v>
      </c>
      <c r="F118" s="38"/>
      <c r="G118" s="39">
        <v>4.99</v>
      </c>
      <c r="H118" s="40">
        <v>35.1</v>
      </c>
      <c r="I118" s="35">
        <f t="shared" si="3"/>
        <v>0</v>
      </c>
      <c r="J118" s="30"/>
      <c r="K118" s="30"/>
      <c r="L118" s="30"/>
      <c r="M118" s="30"/>
    </row>
    <row r="119" spans="1:13" ht="12" customHeight="1">
      <c r="A119" s="37" t="s">
        <v>188</v>
      </c>
      <c r="B119" s="37" t="s">
        <v>186</v>
      </c>
      <c r="C119" s="37" t="s">
        <v>187</v>
      </c>
      <c r="D119" s="37"/>
      <c r="E119" s="38">
        <v>0</v>
      </c>
      <c r="F119" s="38"/>
      <c r="G119" s="39">
        <v>4.8899999999999997</v>
      </c>
      <c r="H119" s="40">
        <v>35.1</v>
      </c>
      <c r="I119" s="35">
        <f t="shared" si="3"/>
        <v>0</v>
      </c>
      <c r="J119" s="30"/>
      <c r="K119" s="30"/>
      <c r="L119" s="30"/>
      <c r="M119" s="30"/>
    </row>
    <row r="120" spans="1:13" ht="12" customHeight="1">
      <c r="A120" s="37" t="s">
        <v>189</v>
      </c>
      <c r="B120" s="37" t="s">
        <v>190</v>
      </c>
      <c r="C120" s="37" t="s">
        <v>176</v>
      </c>
      <c r="D120" s="37"/>
      <c r="E120" s="38">
        <v>0</v>
      </c>
      <c r="F120" s="38"/>
      <c r="G120" s="39">
        <v>9.69</v>
      </c>
      <c r="H120" s="48"/>
      <c r="I120" s="35">
        <f t="shared" si="3"/>
        <v>0</v>
      </c>
      <c r="J120" s="30"/>
      <c r="K120" s="30"/>
      <c r="L120" s="30"/>
      <c r="M120" s="30"/>
    </row>
    <row r="121" spans="1:13" ht="12" customHeight="1">
      <c r="A121" s="37" t="s">
        <v>191</v>
      </c>
      <c r="B121" s="37"/>
      <c r="C121" s="37" t="s">
        <v>172</v>
      </c>
      <c r="D121" s="37"/>
      <c r="E121" s="38">
        <v>0</v>
      </c>
      <c r="F121" s="38"/>
      <c r="G121" s="39">
        <v>19.899999999999999</v>
      </c>
      <c r="H121" s="48"/>
      <c r="I121" s="35">
        <f t="shared" si="3"/>
        <v>0</v>
      </c>
      <c r="J121" s="45"/>
      <c r="K121" s="45"/>
      <c r="L121" s="45"/>
      <c r="M121" s="45"/>
    </row>
    <row r="122" spans="1:13" ht="12" customHeight="1">
      <c r="A122" s="37" t="s">
        <v>192</v>
      </c>
      <c r="B122" s="37" t="s">
        <v>193</v>
      </c>
      <c r="C122" s="37" t="s">
        <v>194</v>
      </c>
      <c r="D122" s="37"/>
      <c r="E122" s="38">
        <v>0</v>
      </c>
      <c r="F122" s="38"/>
      <c r="G122" s="39">
        <v>9.09</v>
      </c>
      <c r="H122" s="40">
        <v>62.1</v>
      </c>
      <c r="I122" s="35">
        <f t="shared" si="3"/>
        <v>0</v>
      </c>
      <c r="J122" s="30"/>
      <c r="K122" s="30"/>
      <c r="L122" s="30"/>
      <c r="M122" s="30"/>
    </row>
    <row r="123" spans="1:13" ht="12" customHeight="1">
      <c r="A123" s="38" t="s">
        <v>195</v>
      </c>
      <c r="B123" s="38" t="s">
        <v>196</v>
      </c>
      <c r="C123" s="37" t="s">
        <v>197</v>
      </c>
      <c r="D123" s="37"/>
      <c r="E123" s="38">
        <v>0</v>
      </c>
      <c r="F123" s="38"/>
      <c r="G123" s="39">
        <v>8.49</v>
      </c>
      <c r="H123" s="40">
        <v>51.3</v>
      </c>
      <c r="I123" s="35">
        <f t="shared" si="3"/>
        <v>0</v>
      </c>
      <c r="J123" s="30"/>
      <c r="K123" s="30"/>
      <c r="L123" s="30"/>
      <c r="M123" s="30"/>
    </row>
    <row r="124" spans="1:13" ht="12" customHeight="1">
      <c r="A124" s="37" t="s">
        <v>198</v>
      </c>
      <c r="B124" s="37" t="s">
        <v>193</v>
      </c>
      <c r="C124" s="37" t="s">
        <v>199</v>
      </c>
      <c r="D124" s="37"/>
      <c r="E124" s="38">
        <v>0</v>
      </c>
      <c r="F124" s="38"/>
      <c r="G124" s="39">
        <v>8.39</v>
      </c>
      <c r="H124" s="40">
        <v>52.2</v>
      </c>
      <c r="I124" s="35">
        <f t="shared" si="3"/>
        <v>0</v>
      </c>
      <c r="J124" s="30"/>
      <c r="K124" s="30"/>
      <c r="L124" s="30"/>
      <c r="M124" s="30"/>
    </row>
    <row r="125" spans="1:13" ht="12" customHeight="1">
      <c r="A125" s="37" t="s">
        <v>200</v>
      </c>
      <c r="B125" s="37" t="s">
        <v>193</v>
      </c>
      <c r="C125" s="37" t="s">
        <v>199</v>
      </c>
      <c r="D125" s="37"/>
      <c r="E125" s="38">
        <v>0</v>
      </c>
      <c r="F125" s="38"/>
      <c r="G125" s="39">
        <v>7.09</v>
      </c>
      <c r="H125" s="40">
        <v>32</v>
      </c>
      <c r="I125" s="35">
        <f t="shared" si="3"/>
        <v>0</v>
      </c>
      <c r="J125" s="30"/>
      <c r="K125" s="30"/>
      <c r="L125" s="30"/>
      <c r="M125" s="30"/>
    </row>
    <row r="126" spans="1:13" ht="12" customHeight="1">
      <c r="A126" s="37" t="s">
        <v>201</v>
      </c>
      <c r="B126" s="37" t="s">
        <v>193</v>
      </c>
      <c r="C126" s="37" t="s">
        <v>199</v>
      </c>
      <c r="D126" s="37"/>
      <c r="E126" s="38">
        <v>0</v>
      </c>
      <c r="F126" s="38"/>
      <c r="G126" s="39">
        <v>9.59</v>
      </c>
      <c r="H126" s="40">
        <v>44.2</v>
      </c>
      <c r="I126" s="35">
        <f t="shared" si="3"/>
        <v>0</v>
      </c>
      <c r="J126" s="30"/>
      <c r="K126" s="30"/>
      <c r="L126" s="30"/>
      <c r="M126" s="30"/>
    </row>
    <row r="127" spans="1:13" ht="12" customHeight="1">
      <c r="A127" s="37" t="s">
        <v>202</v>
      </c>
      <c r="B127" s="37" t="s">
        <v>193</v>
      </c>
      <c r="C127" s="37" t="s">
        <v>203</v>
      </c>
      <c r="D127" s="37"/>
      <c r="E127" s="38">
        <v>0</v>
      </c>
      <c r="F127" s="38"/>
      <c r="G127" s="39">
        <v>5.29</v>
      </c>
      <c r="H127" s="40">
        <v>63.85</v>
      </c>
      <c r="I127" s="35">
        <f t="shared" si="3"/>
        <v>0</v>
      </c>
      <c r="J127" s="30"/>
      <c r="K127" s="30"/>
      <c r="L127" s="30"/>
      <c r="M127" s="30"/>
    </row>
    <row r="128" spans="1:13" ht="12" customHeight="1">
      <c r="A128" s="37" t="s">
        <v>204</v>
      </c>
      <c r="B128" s="37" t="s">
        <v>205</v>
      </c>
      <c r="C128" s="37" t="s">
        <v>206</v>
      </c>
      <c r="D128" s="37"/>
      <c r="E128" s="38">
        <v>0</v>
      </c>
      <c r="F128" s="38"/>
      <c r="G128" s="39">
        <v>4.29</v>
      </c>
      <c r="H128" s="40">
        <v>27</v>
      </c>
      <c r="I128" s="35">
        <f t="shared" si="3"/>
        <v>0</v>
      </c>
      <c r="J128" s="30"/>
      <c r="K128" s="30"/>
      <c r="L128" s="30"/>
      <c r="M128" s="30"/>
    </row>
    <row r="129" spans="1:13" ht="12" customHeight="1">
      <c r="A129" s="37" t="s">
        <v>207</v>
      </c>
      <c r="B129" s="37"/>
      <c r="C129" s="37" t="s">
        <v>187</v>
      </c>
      <c r="D129" s="37"/>
      <c r="E129" s="38">
        <v>0</v>
      </c>
      <c r="F129" s="38"/>
      <c r="G129" s="39">
        <v>6.19</v>
      </c>
      <c r="H129" s="40">
        <v>75.5</v>
      </c>
      <c r="I129" s="35">
        <f t="shared" si="3"/>
        <v>0</v>
      </c>
      <c r="J129" s="30"/>
      <c r="K129" s="30"/>
      <c r="L129" s="30"/>
      <c r="M129" s="30"/>
    </row>
    <row r="130" spans="1:13" ht="12" customHeight="1">
      <c r="A130" s="37" t="s">
        <v>208</v>
      </c>
      <c r="B130" s="37" t="s">
        <v>186</v>
      </c>
      <c r="C130" s="37" t="s">
        <v>47</v>
      </c>
      <c r="D130" s="37"/>
      <c r="E130" s="38">
        <v>0</v>
      </c>
      <c r="F130" s="38"/>
      <c r="G130" s="39">
        <v>5.09</v>
      </c>
      <c r="H130" s="40">
        <v>35.299999999999997</v>
      </c>
      <c r="I130" s="35">
        <f t="shared" si="3"/>
        <v>0</v>
      </c>
      <c r="J130" s="30"/>
      <c r="K130" s="30"/>
      <c r="L130" s="30"/>
      <c r="M130" s="30"/>
    </row>
    <row r="131" spans="1:13" ht="12" customHeight="1">
      <c r="A131" s="37" t="s">
        <v>209</v>
      </c>
      <c r="B131" s="37" t="s">
        <v>210</v>
      </c>
      <c r="C131" s="37" t="s">
        <v>211</v>
      </c>
      <c r="D131" s="37"/>
      <c r="E131" s="38">
        <v>0</v>
      </c>
      <c r="F131" s="38"/>
      <c r="G131" s="39">
        <v>5.69</v>
      </c>
      <c r="H131" s="40">
        <v>39.5</v>
      </c>
      <c r="I131" s="35">
        <f t="shared" si="3"/>
        <v>0</v>
      </c>
      <c r="J131" s="30"/>
      <c r="K131" s="30"/>
      <c r="L131" s="30"/>
      <c r="M131" s="30"/>
    </row>
    <row r="132" spans="1:13" ht="12" customHeight="1">
      <c r="A132" s="37" t="s">
        <v>212</v>
      </c>
      <c r="B132" s="37" t="s">
        <v>210</v>
      </c>
      <c r="C132" s="37" t="s">
        <v>211</v>
      </c>
      <c r="D132" s="37"/>
      <c r="E132" s="38">
        <v>0</v>
      </c>
      <c r="F132" s="38"/>
      <c r="G132" s="39">
        <v>5.69</v>
      </c>
      <c r="H132" s="40">
        <v>43.8</v>
      </c>
      <c r="I132" s="35">
        <f t="shared" si="3"/>
        <v>0</v>
      </c>
      <c r="J132" s="30"/>
      <c r="K132" s="30"/>
      <c r="L132" s="30"/>
      <c r="M132" s="30"/>
    </row>
    <row r="133" spans="1:13" ht="12" customHeight="1">
      <c r="A133" s="37" t="s">
        <v>213</v>
      </c>
      <c r="B133" s="37" t="s">
        <v>214</v>
      </c>
      <c r="C133" s="37" t="s">
        <v>215</v>
      </c>
      <c r="D133" s="37"/>
      <c r="E133" s="38">
        <v>0</v>
      </c>
      <c r="F133" s="38"/>
      <c r="G133" s="39">
        <v>4.79</v>
      </c>
      <c r="H133" s="40">
        <v>51.1</v>
      </c>
      <c r="I133" s="35">
        <f t="shared" si="3"/>
        <v>0</v>
      </c>
      <c r="J133" s="30"/>
      <c r="K133" s="30"/>
      <c r="L133" s="30"/>
      <c r="M133" s="30"/>
    </row>
    <row r="134" spans="1:13" ht="12.75" customHeight="1">
      <c r="A134" s="37" t="s">
        <v>216</v>
      </c>
      <c r="B134" s="37" t="s">
        <v>214</v>
      </c>
      <c r="C134" s="37" t="s">
        <v>215</v>
      </c>
      <c r="D134" s="37"/>
      <c r="E134" s="38">
        <v>0</v>
      </c>
      <c r="F134" s="38"/>
      <c r="G134" s="39">
        <v>4.99</v>
      </c>
      <c r="H134" s="40">
        <v>51.1</v>
      </c>
      <c r="I134" s="35">
        <f t="shared" si="3"/>
        <v>0</v>
      </c>
      <c r="J134" s="30"/>
      <c r="K134" s="30"/>
      <c r="L134" s="30"/>
      <c r="M134" s="30"/>
    </row>
    <row r="135" spans="1:13" ht="12" customHeight="1">
      <c r="A135" s="37" t="s">
        <v>217</v>
      </c>
      <c r="B135" s="37"/>
      <c r="C135" s="37" t="s">
        <v>187</v>
      </c>
      <c r="D135" s="37"/>
      <c r="E135" s="38">
        <v>0</v>
      </c>
      <c r="F135" s="38"/>
      <c r="G135" s="39">
        <v>6.19</v>
      </c>
      <c r="H135" s="40">
        <v>75.5</v>
      </c>
      <c r="I135" s="35">
        <f t="shared" si="3"/>
        <v>0</v>
      </c>
      <c r="J135" s="30"/>
      <c r="K135" s="30"/>
      <c r="L135" s="30"/>
      <c r="M135" s="30"/>
    </row>
    <row r="136" spans="1:13" ht="12" customHeight="1">
      <c r="A136" s="37" t="s">
        <v>218</v>
      </c>
      <c r="B136" s="37" t="s">
        <v>219</v>
      </c>
      <c r="C136" s="37" t="s">
        <v>47</v>
      </c>
      <c r="D136" s="37"/>
      <c r="E136" s="38">
        <v>0</v>
      </c>
      <c r="F136" s="38"/>
      <c r="G136" s="39">
        <v>6.19</v>
      </c>
      <c r="H136" s="40">
        <v>73.3</v>
      </c>
      <c r="I136" s="35">
        <f t="shared" si="3"/>
        <v>0</v>
      </c>
      <c r="J136" s="30"/>
      <c r="K136" s="30"/>
      <c r="L136" s="30"/>
      <c r="M136" s="30"/>
    </row>
    <row r="137" spans="1:13" ht="12" customHeight="1">
      <c r="A137" s="37" t="s">
        <v>220</v>
      </c>
      <c r="B137" s="37" t="s">
        <v>186</v>
      </c>
      <c r="C137" s="37" t="s">
        <v>47</v>
      </c>
      <c r="D137" s="37"/>
      <c r="E137" s="38">
        <v>0</v>
      </c>
      <c r="F137" s="38"/>
      <c r="G137" s="39">
        <v>7.39</v>
      </c>
      <c r="H137" s="40">
        <v>53.4</v>
      </c>
      <c r="I137" s="35">
        <f t="shared" si="3"/>
        <v>0</v>
      </c>
      <c r="J137" s="30"/>
      <c r="K137" s="30"/>
      <c r="L137" s="30"/>
      <c r="M137" s="30"/>
    </row>
    <row r="138" spans="1:13" ht="25.5" customHeight="1">
      <c r="A138" s="37" t="s">
        <v>221</v>
      </c>
      <c r="B138" s="37" t="s">
        <v>222</v>
      </c>
      <c r="C138" s="52" t="s">
        <v>223</v>
      </c>
      <c r="D138" s="52"/>
      <c r="E138" s="38">
        <v>0</v>
      </c>
      <c r="F138" s="38"/>
      <c r="G138" s="39">
        <v>5.49</v>
      </c>
      <c r="H138" s="40">
        <v>66.3</v>
      </c>
      <c r="I138" s="35">
        <f t="shared" si="3"/>
        <v>0</v>
      </c>
      <c r="J138" s="30"/>
      <c r="K138" s="30"/>
      <c r="L138" s="30"/>
      <c r="M138" s="30"/>
    </row>
    <row r="139" spans="1:13" ht="12" customHeight="1">
      <c r="A139" s="37" t="s">
        <v>224</v>
      </c>
      <c r="B139" s="37" t="s">
        <v>225</v>
      </c>
      <c r="C139" s="52" t="s">
        <v>226</v>
      </c>
      <c r="D139" s="52"/>
      <c r="E139" s="38">
        <v>0</v>
      </c>
      <c r="F139" s="38"/>
      <c r="G139" s="39">
        <v>4.09</v>
      </c>
      <c r="H139" s="40"/>
      <c r="I139" s="35">
        <f t="shared" si="3"/>
        <v>0</v>
      </c>
      <c r="J139" s="30"/>
      <c r="K139" s="30"/>
      <c r="L139" s="30"/>
      <c r="M139" s="30"/>
    </row>
    <row r="140" spans="1:13" ht="12" customHeight="1">
      <c r="A140" s="37" t="s">
        <v>224</v>
      </c>
      <c r="B140" s="37" t="s">
        <v>227</v>
      </c>
      <c r="C140" s="37" t="s">
        <v>228</v>
      </c>
      <c r="D140" s="37"/>
      <c r="E140" s="38">
        <v>0</v>
      </c>
      <c r="F140" s="38"/>
      <c r="G140" s="39">
        <v>5.59</v>
      </c>
      <c r="H140" s="40">
        <v>38.200000000000003</v>
      </c>
      <c r="I140" s="35">
        <f t="shared" si="3"/>
        <v>0</v>
      </c>
      <c r="J140" s="30"/>
      <c r="K140" s="30"/>
      <c r="L140" s="30"/>
      <c r="M140" s="30"/>
    </row>
    <row r="141" spans="1:13" ht="26.25" customHeight="1">
      <c r="A141" s="37" t="s">
        <v>229</v>
      </c>
      <c r="B141" s="37" t="s">
        <v>230</v>
      </c>
      <c r="C141" s="37" t="s">
        <v>47</v>
      </c>
      <c r="D141" s="37"/>
      <c r="E141" s="38">
        <v>0</v>
      </c>
      <c r="F141" s="38"/>
      <c r="G141" s="39">
        <v>6.89</v>
      </c>
      <c r="H141" s="40"/>
      <c r="I141" s="35">
        <f t="shared" si="3"/>
        <v>0</v>
      </c>
      <c r="J141" s="30"/>
      <c r="K141" s="30"/>
      <c r="L141" s="30"/>
      <c r="M141" s="30"/>
    </row>
    <row r="142" spans="1:13" ht="12" customHeight="1">
      <c r="A142" s="37" t="s">
        <v>231</v>
      </c>
      <c r="B142" s="37" t="s">
        <v>232</v>
      </c>
      <c r="C142" s="37" t="s">
        <v>233</v>
      </c>
      <c r="D142" s="37"/>
      <c r="E142" s="38">
        <v>0</v>
      </c>
      <c r="F142" s="38"/>
      <c r="G142" s="39">
        <f>H142/12.25</f>
        <v>6.3673469387755102</v>
      </c>
      <c r="H142" s="40">
        <v>78</v>
      </c>
      <c r="I142" s="35">
        <f t="shared" si="3"/>
        <v>0</v>
      </c>
      <c r="J142" s="30"/>
      <c r="K142" s="30"/>
      <c r="L142" s="30"/>
      <c r="M142" s="30"/>
    </row>
    <row r="143" spans="1:13" ht="12" customHeight="1">
      <c r="A143" s="37" t="s">
        <v>234</v>
      </c>
      <c r="B143" s="37" t="s">
        <v>235</v>
      </c>
      <c r="C143" s="37"/>
      <c r="D143" s="37"/>
      <c r="E143" s="38">
        <v>0</v>
      </c>
      <c r="F143" s="38"/>
      <c r="G143" s="39">
        <v>3.19</v>
      </c>
      <c r="H143" s="40"/>
      <c r="I143" s="35">
        <f t="shared" si="3"/>
        <v>0</v>
      </c>
      <c r="J143" s="30"/>
      <c r="K143" s="30"/>
      <c r="L143" s="30"/>
      <c r="M143" s="30"/>
    </row>
    <row r="144" spans="1:13" ht="12" customHeight="1">
      <c r="A144" s="37" t="s">
        <v>236</v>
      </c>
      <c r="B144" s="37" t="s">
        <v>237</v>
      </c>
      <c r="C144" s="37" t="s">
        <v>238</v>
      </c>
      <c r="D144" s="37"/>
      <c r="E144" s="38">
        <v>0</v>
      </c>
      <c r="F144" s="38"/>
      <c r="G144" s="39">
        <v>4.6900000000000004</v>
      </c>
      <c r="H144" s="40">
        <v>78</v>
      </c>
      <c r="I144" s="35">
        <f t="shared" si="3"/>
        <v>0</v>
      </c>
      <c r="J144" s="30"/>
      <c r="K144" s="30"/>
      <c r="L144" s="30"/>
      <c r="M144" s="30"/>
    </row>
    <row r="145" spans="1:13" ht="12" customHeight="1">
      <c r="A145" s="37" t="s">
        <v>239</v>
      </c>
      <c r="B145" s="37" t="s">
        <v>240</v>
      </c>
      <c r="C145" s="37" t="s">
        <v>163</v>
      </c>
      <c r="D145" s="37"/>
      <c r="E145" s="38">
        <v>0</v>
      </c>
      <c r="F145" s="38"/>
      <c r="G145" s="39">
        <v>5.09</v>
      </c>
      <c r="H145" s="40">
        <v>37.5</v>
      </c>
      <c r="I145" s="35">
        <f t="shared" si="3"/>
        <v>0</v>
      </c>
      <c r="J145" s="30"/>
      <c r="K145" s="30"/>
      <c r="L145" s="30"/>
      <c r="M145" s="30"/>
    </row>
    <row r="146" spans="1:13" ht="12" customHeight="1">
      <c r="A146" s="37" t="s">
        <v>241</v>
      </c>
      <c r="B146" s="37" t="s">
        <v>242</v>
      </c>
      <c r="C146" s="37" t="s">
        <v>243</v>
      </c>
      <c r="D146" s="37"/>
      <c r="E146" s="38">
        <v>0</v>
      </c>
      <c r="F146" s="38"/>
      <c r="G146" s="39">
        <v>7</v>
      </c>
      <c r="H146" s="40">
        <v>75.099999999999994</v>
      </c>
      <c r="I146" s="35">
        <f t="shared" si="3"/>
        <v>0</v>
      </c>
      <c r="J146" s="30"/>
      <c r="K146" s="30"/>
      <c r="L146" s="30"/>
      <c r="M146" s="30"/>
    </row>
    <row r="147" spans="1:13" ht="12.75" customHeight="1">
      <c r="A147" s="37" t="s">
        <v>244</v>
      </c>
      <c r="B147" s="37" t="s">
        <v>245</v>
      </c>
      <c r="C147" s="37" t="s">
        <v>246</v>
      </c>
      <c r="D147" s="37"/>
      <c r="E147" s="38">
        <v>0</v>
      </c>
      <c r="F147" s="38"/>
      <c r="G147" s="39">
        <v>4.59</v>
      </c>
      <c r="H147" s="40">
        <v>31.5</v>
      </c>
      <c r="I147" s="35">
        <f t="shared" si="3"/>
        <v>0</v>
      </c>
      <c r="J147" s="30"/>
      <c r="K147" s="30"/>
      <c r="L147" s="30"/>
      <c r="M147" s="30"/>
    </row>
    <row r="148" spans="1:13" ht="12" customHeight="1">
      <c r="A148" s="37" t="s">
        <v>247</v>
      </c>
      <c r="B148" s="37" t="s">
        <v>186</v>
      </c>
      <c r="C148" s="37" t="s">
        <v>172</v>
      </c>
      <c r="D148" s="37"/>
      <c r="E148" s="38">
        <v>0</v>
      </c>
      <c r="F148" s="38"/>
      <c r="G148" s="39">
        <v>4.99</v>
      </c>
      <c r="H148" s="40">
        <v>22.8</v>
      </c>
      <c r="I148" s="35">
        <f t="shared" si="3"/>
        <v>0</v>
      </c>
      <c r="J148" s="30"/>
      <c r="K148" s="30"/>
      <c r="L148" s="30"/>
      <c r="M148" s="30"/>
    </row>
    <row r="149" spans="1:13" ht="12" customHeight="1">
      <c r="A149" s="37" t="s">
        <v>248</v>
      </c>
      <c r="B149" s="37" t="s">
        <v>249</v>
      </c>
      <c r="C149" s="37" t="s">
        <v>250</v>
      </c>
      <c r="D149" s="37"/>
      <c r="E149" s="38">
        <v>0</v>
      </c>
      <c r="F149" s="38"/>
      <c r="G149" s="39">
        <v>4.99</v>
      </c>
      <c r="H149" s="40">
        <v>35.5</v>
      </c>
      <c r="I149" s="35">
        <f t="shared" si="3"/>
        <v>0</v>
      </c>
      <c r="J149" s="30"/>
      <c r="K149" s="30"/>
      <c r="L149" s="30"/>
      <c r="M149" s="30"/>
    </row>
    <row r="150" spans="1:13" ht="12" customHeight="1">
      <c r="A150" s="37" t="s">
        <v>248</v>
      </c>
      <c r="B150" s="37" t="s">
        <v>249</v>
      </c>
      <c r="C150" s="37" t="s">
        <v>251</v>
      </c>
      <c r="D150" s="37"/>
      <c r="E150" s="38">
        <v>0</v>
      </c>
      <c r="F150" s="38"/>
      <c r="G150" s="39">
        <v>5.49</v>
      </c>
      <c r="H150" s="40">
        <v>39.700000000000003</v>
      </c>
      <c r="I150" s="35">
        <f t="shared" si="3"/>
        <v>0</v>
      </c>
      <c r="J150" s="30"/>
      <c r="K150" s="30"/>
      <c r="L150" s="30"/>
      <c r="M150" s="30"/>
    </row>
    <row r="151" spans="1:13" ht="12" customHeight="1">
      <c r="A151" s="37" t="s">
        <v>252</v>
      </c>
      <c r="B151" s="37" t="s">
        <v>230</v>
      </c>
      <c r="C151" s="37" t="s">
        <v>253</v>
      </c>
      <c r="D151" s="37"/>
      <c r="E151" s="38">
        <v>0</v>
      </c>
      <c r="F151" s="38"/>
      <c r="G151" s="39">
        <v>5.79</v>
      </c>
      <c r="H151" s="40">
        <v>44.6</v>
      </c>
      <c r="I151" s="35">
        <f t="shared" si="3"/>
        <v>0</v>
      </c>
      <c r="J151" s="30"/>
      <c r="K151" s="30"/>
      <c r="L151" s="30"/>
      <c r="M151" s="30"/>
    </row>
    <row r="152" spans="1:13" ht="12" customHeight="1">
      <c r="A152" s="37" t="s">
        <v>254</v>
      </c>
      <c r="B152" s="37"/>
      <c r="C152" s="37" t="s">
        <v>255</v>
      </c>
      <c r="D152" s="37"/>
      <c r="E152" s="38">
        <v>0</v>
      </c>
      <c r="F152" s="38"/>
      <c r="G152" s="39">
        <v>13.49</v>
      </c>
      <c r="H152" s="40">
        <v>54.5</v>
      </c>
      <c r="I152" s="35">
        <f t="shared" si="3"/>
        <v>0</v>
      </c>
      <c r="J152" s="30"/>
      <c r="K152" s="30"/>
      <c r="L152" s="30"/>
      <c r="M152" s="30"/>
    </row>
    <row r="153" spans="1:13" ht="12" customHeight="1">
      <c r="A153" s="37" t="s">
        <v>256</v>
      </c>
      <c r="B153" s="37" t="s">
        <v>257</v>
      </c>
      <c r="C153" s="37" t="s">
        <v>258</v>
      </c>
      <c r="D153" s="37"/>
      <c r="E153" s="38">
        <v>0</v>
      </c>
      <c r="F153" s="38"/>
      <c r="G153" s="39">
        <v>5.89</v>
      </c>
      <c r="H153" s="40">
        <v>57.7</v>
      </c>
      <c r="I153" s="35">
        <f t="shared" si="3"/>
        <v>0</v>
      </c>
      <c r="J153" s="30"/>
      <c r="K153" s="30"/>
      <c r="L153" s="30"/>
      <c r="M153" s="30"/>
    </row>
    <row r="154" spans="1:13" ht="12" customHeight="1">
      <c r="A154" s="37" t="s">
        <v>259</v>
      </c>
      <c r="B154" s="37" t="s">
        <v>175</v>
      </c>
      <c r="C154" s="37" t="s">
        <v>178</v>
      </c>
      <c r="D154" s="37"/>
      <c r="E154" s="38">
        <v>0</v>
      </c>
      <c r="F154" s="38"/>
      <c r="G154" s="39">
        <v>11.39</v>
      </c>
      <c r="H154" s="40">
        <v>138.9</v>
      </c>
      <c r="I154" s="35">
        <f t="shared" si="3"/>
        <v>0</v>
      </c>
      <c r="J154" s="30"/>
      <c r="K154" s="30"/>
      <c r="L154" s="30"/>
      <c r="M154" s="30"/>
    </row>
    <row r="155" spans="1:13" ht="12" customHeight="1">
      <c r="A155" s="38" t="s">
        <v>260</v>
      </c>
      <c r="B155" s="38" t="s">
        <v>175</v>
      </c>
      <c r="C155" s="37" t="s">
        <v>187</v>
      </c>
      <c r="D155" s="37"/>
      <c r="E155" s="38">
        <v>0</v>
      </c>
      <c r="F155" s="38"/>
      <c r="G155" s="39">
        <v>6.89</v>
      </c>
      <c r="H155" s="40">
        <v>63</v>
      </c>
      <c r="I155" s="35">
        <f t="shared" si="3"/>
        <v>0</v>
      </c>
      <c r="J155" s="30"/>
      <c r="K155" s="30"/>
      <c r="L155" s="30"/>
      <c r="M155" s="30"/>
    </row>
    <row r="156" spans="1:13" ht="12" customHeight="1">
      <c r="A156" s="38" t="s">
        <v>260</v>
      </c>
      <c r="B156" s="38"/>
      <c r="C156" s="37" t="s">
        <v>261</v>
      </c>
      <c r="D156" s="37"/>
      <c r="E156" s="38">
        <v>0</v>
      </c>
      <c r="F156" s="38"/>
      <c r="G156" s="39">
        <v>6.99</v>
      </c>
      <c r="H156" s="40">
        <v>79</v>
      </c>
      <c r="I156" s="35">
        <f t="shared" si="3"/>
        <v>0</v>
      </c>
      <c r="J156" s="30"/>
      <c r="K156" s="30"/>
      <c r="L156" s="30"/>
      <c r="M156" s="30"/>
    </row>
    <row r="157" spans="1:13" ht="12" customHeight="1">
      <c r="A157" s="38" t="s">
        <v>262</v>
      </c>
      <c r="B157" s="38" t="s">
        <v>177</v>
      </c>
      <c r="C157" s="37" t="s">
        <v>174</v>
      </c>
      <c r="D157" s="37"/>
      <c r="E157" s="38">
        <v>0</v>
      </c>
      <c r="F157" s="38"/>
      <c r="G157" s="39">
        <v>4.29</v>
      </c>
      <c r="H157" s="40">
        <v>44.5</v>
      </c>
      <c r="I157" s="35">
        <f t="shared" si="3"/>
        <v>0</v>
      </c>
      <c r="J157" s="30"/>
      <c r="K157" s="30"/>
      <c r="L157" s="30"/>
      <c r="M157" s="30"/>
    </row>
    <row r="158" spans="1:13" ht="12" customHeight="1">
      <c r="A158" s="38" t="s">
        <v>263</v>
      </c>
      <c r="B158" s="38" t="s">
        <v>175</v>
      </c>
      <c r="C158" s="37" t="s">
        <v>174</v>
      </c>
      <c r="D158" s="37"/>
      <c r="E158" s="38">
        <v>0</v>
      </c>
      <c r="F158" s="38"/>
      <c r="G158" s="39">
        <v>4.09</v>
      </c>
      <c r="H158" s="40"/>
      <c r="I158" s="35">
        <f t="shared" si="3"/>
        <v>0</v>
      </c>
      <c r="J158" s="30"/>
      <c r="K158" s="30"/>
      <c r="L158" s="30"/>
      <c r="M158" s="30"/>
    </row>
    <row r="159" spans="1:13" ht="12" customHeight="1">
      <c r="A159" s="37" t="s">
        <v>264</v>
      </c>
      <c r="B159" s="37" t="s">
        <v>265</v>
      </c>
      <c r="C159" s="37" t="s">
        <v>266</v>
      </c>
      <c r="D159" s="37"/>
      <c r="E159" s="38">
        <v>0</v>
      </c>
      <c r="F159" s="38"/>
      <c r="G159" s="39">
        <v>2.09</v>
      </c>
      <c r="H159" s="40">
        <v>25</v>
      </c>
      <c r="I159" s="35">
        <f t="shared" si="3"/>
        <v>0</v>
      </c>
      <c r="J159" s="30"/>
      <c r="K159" s="30"/>
      <c r="L159" s="30"/>
      <c r="M159" s="30"/>
    </row>
    <row r="160" spans="1:13" ht="12" customHeight="1">
      <c r="A160" s="37" t="s">
        <v>264</v>
      </c>
      <c r="B160" s="37" t="s">
        <v>267</v>
      </c>
      <c r="C160" s="37" t="s">
        <v>199</v>
      </c>
      <c r="D160" s="37"/>
      <c r="E160" s="38">
        <v>0</v>
      </c>
      <c r="F160" s="38"/>
      <c r="G160" s="39">
        <v>2.99</v>
      </c>
      <c r="H160" s="40">
        <v>35.5</v>
      </c>
      <c r="I160" s="35">
        <f t="shared" si="3"/>
        <v>0</v>
      </c>
      <c r="J160" s="30"/>
      <c r="K160" s="30"/>
      <c r="L160" s="30"/>
      <c r="M160" s="30"/>
    </row>
    <row r="161" spans="1:13" ht="12" customHeight="1">
      <c r="A161" s="37" t="s">
        <v>268</v>
      </c>
      <c r="B161" s="37" t="s">
        <v>269</v>
      </c>
      <c r="C161" s="37" t="s">
        <v>199</v>
      </c>
      <c r="D161" s="37"/>
      <c r="E161" s="38">
        <v>0</v>
      </c>
      <c r="F161" s="38"/>
      <c r="G161" s="39">
        <v>3.89</v>
      </c>
      <c r="H161" s="40">
        <v>46.9</v>
      </c>
      <c r="I161" s="35">
        <f t="shared" si="3"/>
        <v>0</v>
      </c>
      <c r="J161" s="30"/>
      <c r="K161" s="30"/>
      <c r="L161" s="30"/>
      <c r="M161" s="30"/>
    </row>
    <row r="162" spans="1:13" ht="12" customHeight="1">
      <c r="A162" s="37" t="s">
        <v>270</v>
      </c>
      <c r="B162" s="37" t="s">
        <v>271</v>
      </c>
      <c r="C162" s="37" t="s">
        <v>272</v>
      </c>
      <c r="D162" s="37"/>
      <c r="E162" s="38">
        <v>0</v>
      </c>
      <c r="F162" s="38"/>
      <c r="G162" s="39">
        <v>3.19</v>
      </c>
      <c r="H162" s="40">
        <v>38.5</v>
      </c>
      <c r="I162" s="35">
        <f t="shared" si="3"/>
        <v>0</v>
      </c>
      <c r="J162" s="30"/>
      <c r="K162" s="30"/>
      <c r="L162" s="30"/>
      <c r="M162" s="30"/>
    </row>
    <row r="163" spans="1:13" ht="12" customHeight="1">
      <c r="A163" s="37" t="s">
        <v>273</v>
      </c>
      <c r="B163" s="37" t="s">
        <v>205</v>
      </c>
      <c r="C163" s="37" t="s">
        <v>274</v>
      </c>
      <c r="D163" s="37"/>
      <c r="E163" s="38">
        <v>0</v>
      </c>
      <c r="F163" s="38"/>
      <c r="G163" s="39">
        <v>2.09</v>
      </c>
      <c r="H163" s="40">
        <v>24.5</v>
      </c>
      <c r="I163" s="35">
        <f t="shared" si="3"/>
        <v>0</v>
      </c>
      <c r="J163" s="30"/>
      <c r="K163" s="30"/>
      <c r="L163" s="30"/>
      <c r="M163" s="30"/>
    </row>
    <row r="164" spans="1:13" ht="24.75" customHeight="1">
      <c r="A164" s="37" t="s">
        <v>275</v>
      </c>
      <c r="B164" s="37" t="s">
        <v>276</v>
      </c>
      <c r="C164" s="37" t="s">
        <v>277</v>
      </c>
      <c r="D164" s="37"/>
      <c r="E164" s="38">
        <v>0</v>
      </c>
      <c r="F164" s="38"/>
      <c r="G164" s="39">
        <v>5.19</v>
      </c>
      <c r="H164" s="40">
        <v>63</v>
      </c>
      <c r="I164" s="35">
        <f t="shared" si="3"/>
        <v>0</v>
      </c>
      <c r="J164" s="30"/>
      <c r="K164" s="30"/>
      <c r="L164" s="30"/>
      <c r="M164" s="30"/>
    </row>
    <row r="165" spans="1:13" ht="12" customHeight="1">
      <c r="A165" s="37" t="s">
        <v>278</v>
      </c>
      <c r="B165" s="37" t="s">
        <v>279</v>
      </c>
      <c r="C165" s="37" t="s">
        <v>280</v>
      </c>
      <c r="D165" s="37"/>
      <c r="E165" s="38">
        <v>0</v>
      </c>
      <c r="F165" s="38"/>
      <c r="G165" s="39">
        <v>2.4900000000000002</v>
      </c>
      <c r="H165" s="40">
        <v>17.7</v>
      </c>
      <c r="I165" s="35">
        <f t="shared" si="3"/>
        <v>0</v>
      </c>
      <c r="J165" s="30"/>
      <c r="K165" s="30"/>
      <c r="L165" s="30"/>
      <c r="M165" s="30"/>
    </row>
    <row r="166" spans="1:13" ht="12" customHeight="1">
      <c r="A166" s="37" t="s">
        <v>281</v>
      </c>
      <c r="B166" s="37" t="s">
        <v>282</v>
      </c>
      <c r="C166" s="37" t="s">
        <v>48</v>
      </c>
      <c r="D166" s="37"/>
      <c r="E166" s="38">
        <v>0</v>
      </c>
      <c r="F166" s="38"/>
      <c r="G166" s="39">
        <v>5.79</v>
      </c>
      <c r="H166" s="40"/>
      <c r="I166" s="35">
        <f t="shared" si="3"/>
        <v>0</v>
      </c>
      <c r="J166" s="30"/>
      <c r="K166" s="30"/>
      <c r="L166" s="30"/>
      <c r="M166" s="30"/>
    </row>
    <row r="167" spans="1:13" ht="12" customHeight="1">
      <c r="A167" s="37" t="s">
        <v>283</v>
      </c>
      <c r="B167" s="37" t="s">
        <v>284</v>
      </c>
      <c r="C167" s="37" t="s">
        <v>285</v>
      </c>
      <c r="D167" s="37"/>
      <c r="E167" s="38">
        <v>0</v>
      </c>
      <c r="F167" s="38"/>
      <c r="G167" s="39">
        <v>2.4900000000000002</v>
      </c>
      <c r="H167" s="40">
        <v>34.700000000000003</v>
      </c>
      <c r="I167" s="35">
        <f t="shared" si="3"/>
        <v>0</v>
      </c>
      <c r="J167" s="30"/>
      <c r="K167" s="30"/>
      <c r="L167" s="30"/>
      <c r="M167" s="30"/>
    </row>
    <row r="168" spans="1:13" ht="12" customHeight="1">
      <c r="A168" s="37" t="s">
        <v>286</v>
      </c>
      <c r="B168" s="37" t="s">
        <v>284</v>
      </c>
      <c r="C168" s="37" t="s">
        <v>131</v>
      </c>
      <c r="D168" s="37"/>
      <c r="E168" s="38">
        <v>0</v>
      </c>
      <c r="F168" s="38"/>
      <c r="G168" s="39">
        <v>5.69</v>
      </c>
      <c r="H168" s="40">
        <v>64.7</v>
      </c>
      <c r="I168" s="35">
        <f t="shared" si="3"/>
        <v>0</v>
      </c>
      <c r="J168" s="30"/>
      <c r="K168" s="30"/>
      <c r="L168" s="30"/>
      <c r="M168" s="30"/>
    </row>
    <row r="169" spans="1:13" ht="12" customHeight="1">
      <c r="A169" s="37" t="s">
        <v>286</v>
      </c>
      <c r="B169" s="37" t="s">
        <v>287</v>
      </c>
      <c r="C169" s="37" t="s">
        <v>288</v>
      </c>
      <c r="D169" s="37"/>
      <c r="E169" s="38">
        <v>0</v>
      </c>
      <c r="F169" s="38"/>
      <c r="G169" s="39">
        <v>2.4900000000000002</v>
      </c>
      <c r="H169" s="40">
        <v>64.7</v>
      </c>
      <c r="I169" s="35">
        <f t="shared" si="3"/>
        <v>0</v>
      </c>
      <c r="J169" s="30"/>
      <c r="K169" s="30"/>
      <c r="L169" s="30"/>
      <c r="M169" s="30"/>
    </row>
    <row r="170" spans="1:13" ht="12" customHeight="1">
      <c r="A170" s="37" t="s">
        <v>289</v>
      </c>
      <c r="B170" s="38" t="s">
        <v>186</v>
      </c>
      <c r="C170" s="37" t="s">
        <v>285</v>
      </c>
      <c r="D170" s="37"/>
      <c r="E170" s="38">
        <v>0</v>
      </c>
      <c r="F170" s="38"/>
      <c r="G170" s="39">
        <v>2.4900000000000002</v>
      </c>
      <c r="H170" s="40">
        <v>29.7</v>
      </c>
      <c r="I170" s="35">
        <f t="shared" si="3"/>
        <v>0</v>
      </c>
      <c r="J170" s="30"/>
      <c r="K170" s="30"/>
      <c r="L170" s="30"/>
      <c r="M170" s="30"/>
    </row>
    <row r="171" spans="1:13" ht="12" customHeight="1">
      <c r="A171" s="37" t="s">
        <v>290</v>
      </c>
      <c r="B171" s="38" t="s">
        <v>291</v>
      </c>
      <c r="C171" s="37" t="s">
        <v>285</v>
      </c>
      <c r="D171" s="37"/>
      <c r="E171" s="38">
        <v>0</v>
      </c>
      <c r="F171" s="38"/>
      <c r="G171" s="39">
        <v>7.39</v>
      </c>
      <c r="H171" s="40">
        <v>63</v>
      </c>
      <c r="I171" s="35">
        <f t="shared" si="3"/>
        <v>0</v>
      </c>
      <c r="J171" s="30"/>
      <c r="K171" s="30"/>
      <c r="L171" s="30"/>
      <c r="M171" s="30"/>
    </row>
    <row r="172" spans="1:13" ht="12" customHeight="1">
      <c r="A172" s="37" t="s">
        <v>292</v>
      </c>
      <c r="B172" s="37" t="s">
        <v>284</v>
      </c>
      <c r="C172" s="37" t="s">
        <v>131</v>
      </c>
      <c r="D172" s="37"/>
      <c r="E172" s="38">
        <v>0</v>
      </c>
      <c r="F172" s="38"/>
      <c r="G172" s="39">
        <v>5.69</v>
      </c>
      <c r="H172" s="40">
        <v>64.7</v>
      </c>
      <c r="I172" s="35">
        <f t="shared" si="3"/>
        <v>0</v>
      </c>
      <c r="J172" s="30"/>
      <c r="K172" s="30"/>
      <c r="L172" s="30"/>
      <c r="M172" s="30"/>
    </row>
    <row r="173" spans="1:13" ht="12" customHeight="1">
      <c r="A173" s="37" t="s">
        <v>292</v>
      </c>
      <c r="B173" s="37" t="s">
        <v>284</v>
      </c>
      <c r="C173" s="37" t="s">
        <v>288</v>
      </c>
      <c r="D173" s="37"/>
      <c r="E173" s="38">
        <v>0</v>
      </c>
      <c r="F173" s="38"/>
      <c r="G173" s="39">
        <v>3.49</v>
      </c>
      <c r="H173" s="40"/>
      <c r="I173" s="35">
        <f t="shared" si="3"/>
        <v>0</v>
      </c>
      <c r="J173" s="30"/>
      <c r="K173" s="30"/>
      <c r="L173" s="30"/>
      <c r="M173" s="30"/>
    </row>
    <row r="174" spans="1:13" ht="12" customHeight="1">
      <c r="A174" s="37" t="s">
        <v>293</v>
      </c>
      <c r="B174" s="37" t="s">
        <v>294</v>
      </c>
      <c r="C174" s="37" t="s">
        <v>187</v>
      </c>
      <c r="D174" s="37"/>
      <c r="E174" s="38">
        <v>0</v>
      </c>
      <c r="F174" s="38"/>
      <c r="G174" s="39">
        <f>H174/5.25</f>
        <v>3.4666666666666663</v>
      </c>
      <c r="H174" s="40">
        <v>18.2</v>
      </c>
      <c r="I174" s="35">
        <f t="shared" si="3"/>
        <v>0</v>
      </c>
      <c r="J174" s="30"/>
      <c r="K174" s="30"/>
      <c r="L174" s="30"/>
      <c r="M174" s="30"/>
    </row>
    <row r="175" spans="1:13" ht="12" customHeight="1">
      <c r="A175" s="37" t="s">
        <v>295</v>
      </c>
      <c r="B175" s="37" t="s">
        <v>296</v>
      </c>
      <c r="C175" s="37" t="s">
        <v>297</v>
      </c>
      <c r="D175" s="37"/>
      <c r="E175" s="38">
        <v>0</v>
      </c>
      <c r="F175" s="38"/>
      <c r="G175" s="39">
        <v>5.49</v>
      </c>
      <c r="H175" s="40">
        <v>60.3</v>
      </c>
      <c r="I175" s="35">
        <f t="shared" si="3"/>
        <v>0</v>
      </c>
      <c r="J175" s="30"/>
      <c r="K175" s="30"/>
      <c r="L175" s="30"/>
      <c r="M175" s="30"/>
    </row>
    <row r="176" spans="1:13" ht="12.75" customHeight="1">
      <c r="A176" s="37" t="s">
        <v>298</v>
      </c>
      <c r="B176" s="37" t="s">
        <v>299</v>
      </c>
      <c r="C176" s="37" t="s">
        <v>297</v>
      </c>
      <c r="D176" s="37"/>
      <c r="E176" s="38">
        <v>0</v>
      </c>
      <c r="F176" s="38"/>
      <c r="G176" s="39">
        <v>5.69</v>
      </c>
      <c r="H176" s="40">
        <v>45</v>
      </c>
      <c r="I176" s="35">
        <f t="shared" si="3"/>
        <v>0</v>
      </c>
      <c r="J176" s="30"/>
      <c r="K176" s="30"/>
      <c r="L176" s="30"/>
      <c r="M176" s="30"/>
    </row>
    <row r="177" spans="1:13" ht="12" customHeight="1">
      <c r="A177" s="37" t="s">
        <v>300</v>
      </c>
      <c r="B177" s="37"/>
      <c r="C177" s="37" t="s">
        <v>172</v>
      </c>
      <c r="D177" s="37"/>
      <c r="E177" s="38">
        <v>0</v>
      </c>
      <c r="F177" s="38"/>
      <c r="G177" s="39">
        <v>4.1900000000000004</v>
      </c>
      <c r="H177" s="48"/>
      <c r="I177" s="35">
        <f t="shared" si="3"/>
        <v>0</v>
      </c>
      <c r="J177" s="45"/>
      <c r="K177" s="45"/>
      <c r="L177" s="45"/>
      <c r="M177" s="45"/>
    </row>
    <row r="178" spans="1:13" ht="12" customHeight="1">
      <c r="A178" s="37" t="s">
        <v>301</v>
      </c>
      <c r="B178" s="37" t="s">
        <v>302</v>
      </c>
      <c r="C178" s="37" t="s">
        <v>303</v>
      </c>
      <c r="D178" s="37"/>
      <c r="E178" s="38">
        <v>0</v>
      </c>
      <c r="F178" s="38"/>
      <c r="G178" s="39">
        <v>3.69</v>
      </c>
      <c r="H178" s="40">
        <v>44.1</v>
      </c>
      <c r="I178" s="35">
        <f t="shared" si="3"/>
        <v>0</v>
      </c>
      <c r="J178" s="30"/>
      <c r="K178" s="30"/>
      <c r="L178" s="30"/>
      <c r="M178" s="30"/>
    </row>
    <row r="179" spans="1:13" ht="12" customHeight="1">
      <c r="A179" s="37" t="s">
        <v>304</v>
      </c>
      <c r="B179" s="37" t="s">
        <v>305</v>
      </c>
      <c r="C179" s="37" t="s">
        <v>306</v>
      </c>
      <c r="D179" s="37"/>
      <c r="E179" s="38">
        <v>0</v>
      </c>
      <c r="F179" s="38"/>
      <c r="G179" s="39">
        <v>2.09</v>
      </c>
      <c r="H179" s="40">
        <v>25.45</v>
      </c>
      <c r="I179" s="35">
        <f t="shared" si="3"/>
        <v>0</v>
      </c>
      <c r="J179" s="30"/>
      <c r="K179" s="30"/>
      <c r="L179" s="30"/>
      <c r="M179" s="30"/>
    </row>
    <row r="180" spans="1:13" ht="12" customHeight="1">
      <c r="A180" s="37" t="s">
        <v>307</v>
      </c>
      <c r="B180" s="37"/>
      <c r="C180" s="37" t="s">
        <v>297</v>
      </c>
      <c r="D180" s="37"/>
      <c r="E180" s="38">
        <v>0</v>
      </c>
      <c r="F180" s="38"/>
      <c r="G180" s="39">
        <v>9.7899999999999991</v>
      </c>
      <c r="H180" s="40">
        <v>94.5</v>
      </c>
      <c r="I180" s="35">
        <f t="shared" si="3"/>
        <v>0</v>
      </c>
      <c r="J180" s="30"/>
      <c r="K180" s="30"/>
      <c r="L180" s="30"/>
      <c r="M180" s="30"/>
    </row>
    <row r="181" spans="1:13" ht="12" customHeight="1">
      <c r="A181" s="37" t="s">
        <v>308</v>
      </c>
      <c r="B181" s="37" t="s">
        <v>309</v>
      </c>
      <c r="C181" s="37" t="s">
        <v>310</v>
      </c>
      <c r="D181" s="37"/>
      <c r="E181" s="38">
        <v>0</v>
      </c>
      <c r="F181" s="38"/>
      <c r="G181" s="39">
        <v>1.99</v>
      </c>
      <c r="H181" s="40">
        <v>23.5</v>
      </c>
      <c r="I181" s="35">
        <f t="shared" si="3"/>
        <v>0</v>
      </c>
      <c r="J181" s="30"/>
      <c r="K181" s="30"/>
      <c r="L181" s="30"/>
      <c r="M181" s="30"/>
    </row>
    <row r="182" spans="1:13" ht="12" customHeight="1">
      <c r="A182" s="37" t="s">
        <v>311</v>
      </c>
      <c r="B182" s="37" t="s">
        <v>312</v>
      </c>
      <c r="C182" s="37" t="s">
        <v>306</v>
      </c>
      <c r="D182" s="37"/>
      <c r="E182" s="38">
        <v>0</v>
      </c>
      <c r="F182" s="38"/>
      <c r="G182" s="39">
        <v>1.99</v>
      </c>
      <c r="H182" s="40">
        <v>23.5</v>
      </c>
      <c r="I182" s="35">
        <f t="shared" si="3"/>
        <v>0</v>
      </c>
      <c r="J182" s="30"/>
      <c r="K182" s="30"/>
      <c r="L182" s="30"/>
      <c r="M182" s="30"/>
    </row>
    <row r="183" spans="1:13" ht="12" customHeight="1">
      <c r="A183" s="37" t="s">
        <v>313</v>
      </c>
      <c r="B183" s="37" t="s">
        <v>314</v>
      </c>
      <c r="C183" s="37" t="s">
        <v>315</v>
      </c>
      <c r="D183" s="37"/>
      <c r="E183" s="38">
        <v>0</v>
      </c>
      <c r="F183" s="38"/>
      <c r="G183" s="39">
        <v>2.79</v>
      </c>
      <c r="H183" s="40">
        <v>33.5</v>
      </c>
      <c r="I183" s="35">
        <f t="shared" si="3"/>
        <v>0</v>
      </c>
      <c r="J183" s="30"/>
      <c r="K183" s="30"/>
      <c r="L183" s="30"/>
      <c r="M183" s="30"/>
    </row>
    <row r="184" spans="1:13" ht="12" customHeight="1">
      <c r="A184" s="37" t="s">
        <v>316</v>
      </c>
      <c r="B184" s="37" t="s">
        <v>317</v>
      </c>
      <c r="C184" s="37" t="s">
        <v>318</v>
      </c>
      <c r="D184" s="37"/>
      <c r="E184" s="38">
        <v>0</v>
      </c>
      <c r="F184" s="38"/>
      <c r="G184" s="39">
        <f>H184/12.25</f>
        <v>5.2897959183673464</v>
      </c>
      <c r="H184" s="40">
        <v>64.8</v>
      </c>
      <c r="I184" s="35">
        <f t="shared" si="3"/>
        <v>0</v>
      </c>
      <c r="J184" s="30"/>
      <c r="K184" s="30"/>
      <c r="L184" s="30"/>
      <c r="M184" s="30"/>
    </row>
    <row r="185" spans="1:13" ht="12" customHeight="1">
      <c r="A185" s="38" t="s">
        <v>319</v>
      </c>
      <c r="B185" s="38" t="s">
        <v>320</v>
      </c>
      <c r="C185" s="37" t="s">
        <v>246</v>
      </c>
      <c r="D185" s="37"/>
      <c r="E185" s="38">
        <v>0</v>
      </c>
      <c r="F185" s="38"/>
      <c r="G185" s="39">
        <v>3.79</v>
      </c>
      <c r="H185" s="40">
        <v>35.1</v>
      </c>
      <c r="I185" s="35">
        <f t="shared" si="3"/>
        <v>0</v>
      </c>
      <c r="J185" s="30"/>
      <c r="K185" s="30"/>
      <c r="L185" s="30"/>
      <c r="M185" s="30"/>
    </row>
    <row r="186" spans="1:13" ht="12" customHeight="1">
      <c r="A186" s="37" t="s">
        <v>321</v>
      </c>
      <c r="B186" s="37" t="s">
        <v>322</v>
      </c>
      <c r="C186" s="37" t="s">
        <v>315</v>
      </c>
      <c r="D186" s="37"/>
      <c r="E186" s="38">
        <v>0</v>
      </c>
      <c r="F186" s="38"/>
      <c r="G186" s="39">
        <v>1.59</v>
      </c>
      <c r="H186" s="40">
        <v>19.100000000000001</v>
      </c>
      <c r="I186" s="35">
        <f t="shared" si="3"/>
        <v>0</v>
      </c>
      <c r="J186" s="30"/>
      <c r="K186" s="30"/>
      <c r="L186" s="30"/>
      <c r="M186" s="30"/>
    </row>
    <row r="187" spans="1:13" ht="12" customHeight="1">
      <c r="A187" s="37" t="s">
        <v>323</v>
      </c>
      <c r="B187" s="37" t="s">
        <v>322</v>
      </c>
      <c r="C187" s="37" t="s">
        <v>315</v>
      </c>
      <c r="D187" s="37"/>
      <c r="E187" s="38">
        <v>0</v>
      </c>
      <c r="F187" s="38"/>
      <c r="G187" s="39">
        <v>1.59</v>
      </c>
      <c r="H187" s="40">
        <v>19.100000000000001</v>
      </c>
      <c r="I187" s="35">
        <f t="shared" si="3"/>
        <v>0</v>
      </c>
      <c r="J187" s="30"/>
      <c r="K187" s="30"/>
      <c r="L187" s="30"/>
      <c r="M187" s="30"/>
    </row>
    <row r="188" spans="1:13" ht="12" customHeight="1">
      <c r="A188" s="37" t="s">
        <v>324</v>
      </c>
      <c r="B188" s="37" t="s">
        <v>325</v>
      </c>
      <c r="C188" s="37" t="s">
        <v>174</v>
      </c>
      <c r="D188" s="37"/>
      <c r="E188" s="38">
        <v>0</v>
      </c>
      <c r="F188" s="38"/>
      <c r="G188" s="39">
        <v>3.59</v>
      </c>
      <c r="H188" s="48"/>
      <c r="I188" s="35">
        <f t="shared" si="3"/>
        <v>0</v>
      </c>
      <c r="J188" s="45"/>
      <c r="K188" s="45"/>
      <c r="L188" s="45"/>
      <c r="M188" s="45"/>
    </row>
    <row r="189" spans="1:13" ht="12" customHeight="1">
      <c r="A189" s="37" t="s">
        <v>326</v>
      </c>
      <c r="B189" s="37" t="s">
        <v>327</v>
      </c>
      <c r="C189" s="37" t="s">
        <v>328</v>
      </c>
      <c r="D189" s="37"/>
      <c r="E189" s="38">
        <v>0</v>
      </c>
      <c r="F189" s="38"/>
      <c r="G189" s="39">
        <v>5.09</v>
      </c>
      <c r="H189" s="40">
        <v>61.5</v>
      </c>
      <c r="I189" s="35">
        <f t="shared" si="3"/>
        <v>0</v>
      </c>
      <c r="J189" s="30"/>
      <c r="K189" s="30"/>
      <c r="L189" s="30"/>
      <c r="M189" s="30"/>
    </row>
    <row r="190" spans="1:13" ht="12" customHeight="1">
      <c r="A190" s="37" t="s">
        <v>329</v>
      </c>
      <c r="B190" s="37" t="s">
        <v>327</v>
      </c>
      <c r="C190" s="37" t="s">
        <v>328</v>
      </c>
      <c r="D190" s="37"/>
      <c r="E190" s="38">
        <v>0</v>
      </c>
      <c r="F190" s="38"/>
      <c r="G190" s="39">
        <v>5.09</v>
      </c>
      <c r="H190" s="40">
        <v>61.5</v>
      </c>
      <c r="I190" s="35">
        <f t="shared" si="3"/>
        <v>0</v>
      </c>
      <c r="J190" s="30"/>
      <c r="K190" s="30"/>
      <c r="L190" s="30"/>
      <c r="M190" s="30"/>
    </row>
    <row r="191" spans="1:13" ht="12" customHeight="1">
      <c r="A191" s="37" t="s">
        <v>330</v>
      </c>
      <c r="B191" s="37"/>
      <c r="C191" s="37" t="s">
        <v>172</v>
      </c>
      <c r="D191" s="37"/>
      <c r="E191" s="38">
        <v>0</v>
      </c>
      <c r="F191" s="38"/>
      <c r="G191" s="39">
        <v>9.56</v>
      </c>
      <c r="H191" s="48"/>
      <c r="I191" s="35">
        <f t="shared" si="3"/>
        <v>0</v>
      </c>
    </row>
    <row r="192" spans="1:13" ht="12" customHeight="1">
      <c r="A192" s="37" t="s">
        <v>331</v>
      </c>
      <c r="B192" s="37" t="s">
        <v>332</v>
      </c>
      <c r="C192" s="37" t="s">
        <v>333</v>
      </c>
      <c r="D192" s="37"/>
      <c r="E192" s="38">
        <v>0</v>
      </c>
      <c r="F192" s="38"/>
      <c r="G192" s="39">
        <v>2.36</v>
      </c>
      <c r="H192" s="40">
        <v>8.5</v>
      </c>
      <c r="I192" s="35">
        <f t="shared" si="3"/>
        <v>0</v>
      </c>
      <c r="J192" s="30"/>
      <c r="K192" s="30"/>
      <c r="L192" s="30"/>
      <c r="M192" s="30"/>
    </row>
    <row r="193" spans="1:13" ht="12" customHeight="1">
      <c r="A193" s="37" t="s">
        <v>334</v>
      </c>
      <c r="B193" s="37" t="s">
        <v>332</v>
      </c>
      <c r="C193" s="37" t="s">
        <v>333</v>
      </c>
      <c r="D193" s="37"/>
      <c r="E193" s="38">
        <v>0</v>
      </c>
      <c r="F193" s="38"/>
      <c r="G193" s="39">
        <v>2.36</v>
      </c>
      <c r="H193" s="40">
        <v>8.5</v>
      </c>
      <c r="I193" s="35">
        <f t="shared" si="3"/>
        <v>0</v>
      </c>
      <c r="J193" s="30"/>
      <c r="K193" s="30"/>
      <c r="L193" s="30"/>
      <c r="M193" s="30"/>
    </row>
    <row r="194" spans="1:13" ht="27.75" customHeight="1">
      <c r="A194" s="37" t="s">
        <v>335</v>
      </c>
      <c r="B194" s="37" t="s">
        <v>336</v>
      </c>
      <c r="C194" s="37" t="s">
        <v>337</v>
      </c>
      <c r="D194" s="37"/>
      <c r="E194" s="38">
        <v>0</v>
      </c>
      <c r="F194" s="38"/>
      <c r="G194" s="39">
        <v>5.69</v>
      </c>
      <c r="H194" s="40">
        <v>46.8</v>
      </c>
      <c r="I194" s="35">
        <f t="shared" si="3"/>
        <v>0</v>
      </c>
      <c r="J194" s="30"/>
      <c r="K194" s="30"/>
      <c r="L194" s="30"/>
      <c r="M194" s="30"/>
    </row>
    <row r="195" spans="1:13" ht="25.5" customHeight="1">
      <c r="A195" s="37" t="s">
        <v>335</v>
      </c>
      <c r="B195" s="37" t="s">
        <v>338</v>
      </c>
      <c r="C195" s="37" t="s">
        <v>337</v>
      </c>
      <c r="D195" s="37"/>
      <c r="E195" s="38">
        <v>0</v>
      </c>
      <c r="F195" s="38"/>
      <c r="G195" s="39">
        <v>5.69</v>
      </c>
      <c r="H195" s="40">
        <v>48.2</v>
      </c>
      <c r="I195" s="35">
        <f t="shared" si="3"/>
        <v>0</v>
      </c>
      <c r="J195" s="30"/>
      <c r="K195" s="30"/>
      <c r="L195" s="30"/>
      <c r="M195" s="30"/>
    </row>
    <row r="196" spans="1:13" ht="12" customHeight="1">
      <c r="A196" s="37" t="s">
        <v>339</v>
      </c>
      <c r="B196" s="37" t="s">
        <v>128</v>
      </c>
      <c r="C196" s="37" t="s">
        <v>318</v>
      </c>
      <c r="D196" s="37"/>
      <c r="E196" s="38">
        <v>0</v>
      </c>
      <c r="F196" s="38"/>
      <c r="G196" s="39">
        <f>H196/12.25</f>
        <v>7.4938775510204083</v>
      </c>
      <c r="H196" s="40">
        <v>91.8</v>
      </c>
      <c r="I196" s="35">
        <f t="shared" si="3"/>
        <v>0</v>
      </c>
      <c r="J196" s="30"/>
      <c r="K196" s="30"/>
      <c r="L196" s="30"/>
      <c r="M196" s="30"/>
    </row>
    <row r="197" spans="1:13" ht="12" customHeight="1">
      <c r="A197" s="37" t="s">
        <v>339</v>
      </c>
      <c r="B197" s="37" t="s">
        <v>340</v>
      </c>
      <c r="C197" s="37" t="s">
        <v>341</v>
      </c>
      <c r="D197" s="37"/>
      <c r="E197" s="38">
        <v>0</v>
      </c>
      <c r="F197" s="38"/>
      <c r="G197" s="39">
        <v>5.59</v>
      </c>
      <c r="H197" s="40">
        <v>61.1</v>
      </c>
      <c r="I197" s="35">
        <f t="shared" si="3"/>
        <v>0</v>
      </c>
      <c r="J197" s="30"/>
      <c r="K197" s="30"/>
      <c r="L197" s="30"/>
      <c r="M197" s="30"/>
    </row>
    <row r="198" spans="1:13" ht="12" customHeight="1">
      <c r="A198" s="37" t="s">
        <v>342</v>
      </c>
      <c r="B198" s="37" t="s">
        <v>343</v>
      </c>
      <c r="C198" s="37" t="s">
        <v>318</v>
      </c>
      <c r="D198" s="37"/>
      <c r="E198" s="38">
        <v>0</v>
      </c>
      <c r="F198" s="38"/>
      <c r="G198" s="39">
        <v>4.59</v>
      </c>
      <c r="H198" s="40">
        <v>55.4</v>
      </c>
      <c r="I198" s="35">
        <f t="shared" si="3"/>
        <v>0</v>
      </c>
      <c r="J198" s="30"/>
      <c r="K198" s="30"/>
      <c r="L198" s="30"/>
      <c r="M198" s="30"/>
    </row>
    <row r="199" spans="1:13" ht="12" customHeight="1">
      <c r="A199" s="37" t="s">
        <v>344</v>
      </c>
      <c r="B199" s="37" t="s">
        <v>230</v>
      </c>
      <c r="C199" s="37" t="s">
        <v>345</v>
      </c>
      <c r="D199" s="37"/>
      <c r="E199" s="38">
        <v>0</v>
      </c>
      <c r="F199" s="38"/>
      <c r="G199" s="39">
        <v>3.99</v>
      </c>
      <c r="H199" s="40"/>
      <c r="I199" s="35">
        <f t="shared" si="3"/>
        <v>0</v>
      </c>
      <c r="J199" s="30"/>
      <c r="K199" s="30"/>
      <c r="L199" s="30"/>
      <c r="M199" s="30"/>
    </row>
    <row r="200" spans="1:13" ht="12.75" customHeight="1">
      <c r="A200" s="37" t="s">
        <v>346</v>
      </c>
      <c r="B200" s="37"/>
      <c r="C200" s="37" t="s">
        <v>347</v>
      </c>
      <c r="D200" s="37"/>
      <c r="E200" s="38">
        <v>0</v>
      </c>
      <c r="F200" s="38"/>
      <c r="G200" s="39">
        <v>3.59</v>
      </c>
      <c r="H200" s="40">
        <v>43.9</v>
      </c>
      <c r="I200" s="35">
        <f t="shared" si="3"/>
        <v>0</v>
      </c>
      <c r="J200" s="30"/>
      <c r="K200" s="30"/>
      <c r="L200" s="30"/>
      <c r="M200" s="30"/>
    </row>
    <row r="201" spans="1:13" ht="12.75" customHeight="1">
      <c r="A201" s="37" t="s">
        <v>348</v>
      </c>
      <c r="B201" s="37" t="s">
        <v>349</v>
      </c>
      <c r="C201" s="37" t="s">
        <v>347</v>
      </c>
      <c r="D201" s="37"/>
      <c r="E201" s="38">
        <v>0</v>
      </c>
      <c r="F201" s="38"/>
      <c r="G201" s="39">
        <v>3.79</v>
      </c>
      <c r="H201" s="40">
        <v>45.7</v>
      </c>
      <c r="I201" s="35">
        <f t="shared" si="3"/>
        <v>0</v>
      </c>
      <c r="J201" s="30"/>
      <c r="K201" s="30"/>
      <c r="L201" s="30"/>
      <c r="M201" s="30"/>
    </row>
    <row r="202" spans="1:13" ht="12" customHeight="1">
      <c r="A202" s="37" t="s">
        <v>350</v>
      </c>
      <c r="B202" s="37" t="s">
        <v>351</v>
      </c>
      <c r="C202" s="37" t="s">
        <v>352</v>
      </c>
      <c r="D202" s="37"/>
      <c r="E202" s="38">
        <v>0</v>
      </c>
      <c r="F202" s="38"/>
      <c r="G202" s="39">
        <v>5.19</v>
      </c>
      <c r="H202" s="40">
        <v>51.9</v>
      </c>
      <c r="I202" s="35">
        <f t="shared" si="3"/>
        <v>0</v>
      </c>
      <c r="J202" s="30"/>
      <c r="K202" s="30"/>
      <c r="L202" s="30"/>
      <c r="M202" s="30"/>
    </row>
    <row r="203" spans="1:13" ht="12" customHeight="1">
      <c r="A203" s="37" t="s">
        <v>350</v>
      </c>
      <c r="B203" s="37" t="s">
        <v>177</v>
      </c>
      <c r="C203" s="37" t="s">
        <v>352</v>
      </c>
      <c r="D203" s="37"/>
      <c r="E203" s="38">
        <v>0</v>
      </c>
      <c r="F203" s="38"/>
      <c r="G203" s="39">
        <v>6.79</v>
      </c>
      <c r="H203" s="40">
        <v>72</v>
      </c>
      <c r="I203" s="35">
        <f t="shared" si="3"/>
        <v>0</v>
      </c>
      <c r="J203" s="30"/>
      <c r="K203" s="30"/>
      <c r="L203" s="30"/>
      <c r="M203" s="30"/>
    </row>
    <row r="204" spans="1:13" ht="12" customHeight="1">
      <c r="A204" s="37" t="s">
        <v>353</v>
      </c>
      <c r="B204" s="37"/>
      <c r="C204" s="37" t="s">
        <v>255</v>
      </c>
      <c r="D204" s="37"/>
      <c r="E204" s="38">
        <v>0</v>
      </c>
      <c r="F204" s="38"/>
      <c r="G204" s="39">
        <v>9.7899999999999991</v>
      </c>
      <c r="H204" s="40">
        <v>46</v>
      </c>
      <c r="I204" s="35">
        <f t="shared" si="3"/>
        <v>0</v>
      </c>
      <c r="J204" s="30"/>
      <c r="K204" s="30"/>
      <c r="L204" s="30"/>
      <c r="M204" s="30"/>
    </row>
    <row r="205" spans="1:13" ht="12" customHeight="1">
      <c r="A205" s="37" t="s">
        <v>354</v>
      </c>
      <c r="B205" s="37" t="s">
        <v>355</v>
      </c>
      <c r="C205" s="37" t="s">
        <v>356</v>
      </c>
      <c r="D205" s="37"/>
      <c r="E205" s="38">
        <v>0</v>
      </c>
      <c r="F205" s="38"/>
      <c r="G205" s="39">
        <f>H205/12.25</f>
        <v>2.0897959183673471</v>
      </c>
      <c r="H205" s="40">
        <v>25.6</v>
      </c>
      <c r="I205" s="35">
        <f t="shared" si="3"/>
        <v>0</v>
      </c>
      <c r="J205" s="30"/>
      <c r="K205" s="30"/>
      <c r="L205" s="30"/>
      <c r="M205" s="30"/>
    </row>
    <row r="206" spans="1:13" ht="28.5" customHeight="1">
      <c r="A206" s="37" t="s">
        <v>357</v>
      </c>
      <c r="B206" s="37" t="s">
        <v>79</v>
      </c>
      <c r="C206" s="37" t="s">
        <v>358</v>
      </c>
      <c r="D206" s="37"/>
      <c r="E206" s="38">
        <v>0</v>
      </c>
      <c r="F206" s="38"/>
      <c r="G206" s="39">
        <v>2.99</v>
      </c>
      <c r="H206" s="40">
        <v>23.8</v>
      </c>
      <c r="I206" s="35">
        <f t="shared" si="3"/>
        <v>0</v>
      </c>
      <c r="J206" s="30"/>
      <c r="K206" s="30"/>
      <c r="L206" s="30"/>
      <c r="M206" s="30"/>
    </row>
    <row r="207" spans="1:13" ht="12" customHeight="1">
      <c r="A207" s="37" t="s">
        <v>359</v>
      </c>
      <c r="B207" s="37" t="s">
        <v>79</v>
      </c>
      <c r="C207" s="37" t="s">
        <v>358</v>
      </c>
      <c r="D207" s="37"/>
      <c r="E207" s="38">
        <v>0</v>
      </c>
      <c r="F207" s="38"/>
      <c r="G207" s="39">
        <v>2.09</v>
      </c>
      <c r="H207" s="40">
        <v>24.5</v>
      </c>
      <c r="I207" s="35">
        <f t="shared" si="3"/>
        <v>0</v>
      </c>
      <c r="J207" s="30"/>
      <c r="K207" s="30"/>
      <c r="L207" s="30"/>
      <c r="M207" s="30"/>
    </row>
    <row r="208" spans="1:13" ht="12" customHeight="1">
      <c r="A208" s="37" t="s">
        <v>360</v>
      </c>
      <c r="B208" s="37" t="s">
        <v>361</v>
      </c>
      <c r="C208" s="37" t="s">
        <v>358</v>
      </c>
      <c r="D208" s="37"/>
      <c r="E208" s="38">
        <v>0</v>
      </c>
      <c r="F208" s="38"/>
      <c r="G208" s="39">
        <v>5.49</v>
      </c>
      <c r="H208" s="40">
        <v>66.8</v>
      </c>
      <c r="I208" s="35">
        <f t="shared" si="3"/>
        <v>0</v>
      </c>
      <c r="J208" s="30"/>
      <c r="K208" s="30"/>
      <c r="L208" s="30"/>
      <c r="M208" s="30"/>
    </row>
    <row r="209" spans="1:13" ht="12" customHeight="1">
      <c r="A209" s="37" t="s">
        <v>362</v>
      </c>
      <c r="B209" s="37" t="s">
        <v>363</v>
      </c>
      <c r="C209" s="37" t="s">
        <v>356</v>
      </c>
      <c r="D209" s="37"/>
      <c r="E209" s="38">
        <v>0</v>
      </c>
      <c r="F209" s="38"/>
      <c r="G209" s="39">
        <v>2.19</v>
      </c>
      <c r="H209" s="40">
        <v>26.1</v>
      </c>
      <c r="I209" s="35">
        <f t="shared" si="3"/>
        <v>0</v>
      </c>
      <c r="J209" s="30"/>
      <c r="K209" s="30"/>
      <c r="L209" s="30"/>
      <c r="M209" s="30"/>
    </row>
    <row r="210" spans="1:13" ht="12" customHeight="1">
      <c r="A210" s="37" t="s">
        <v>364</v>
      </c>
      <c r="B210" s="37" t="s">
        <v>365</v>
      </c>
      <c r="C210" s="37" t="s">
        <v>366</v>
      </c>
      <c r="D210" s="37"/>
      <c r="E210" s="38">
        <v>0</v>
      </c>
      <c r="F210" s="38"/>
      <c r="G210" s="39">
        <v>1.69</v>
      </c>
      <c r="H210" s="40">
        <f>7.5</f>
        <v>7.5</v>
      </c>
      <c r="I210" s="35">
        <f t="shared" si="3"/>
        <v>0</v>
      </c>
      <c r="J210" s="30"/>
      <c r="K210" s="30"/>
      <c r="L210" s="30"/>
      <c r="M210" s="30"/>
    </row>
    <row r="211" spans="1:13" ht="12" customHeight="1">
      <c r="A211" s="37" t="s">
        <v>367</v>
      </c>
      <c r="B211" s="37" t="s">
        <v>368</v>
      </c>
      <c r="C211" s="37" t="s">
        <v>369</v>
      </c>
      <c r="D211" s="37"/>
      <c r="E211" s="38">
        <v>0</v>
      </c>
      <c r="F211" s="38"/>
      <c r="G211" s="39">
        <v>3.09</v>
      </c>
      <c r="H211" s="40">
        <v>37.200000000000003</v>
      </c>
      <c r="I211" s="35">
        <f t="shared" si="3"/>
        <v>0</v>
      </c>
      <c r="J211" s="30"/>
      <c r="K211" s="30"/>
      <c r="L211" s="30"/>
      <c r="M211" s="30"/>
    </row>
    <row r="212" spans="1:13" ht="12" customHeight="1">
      <c r="A212" s="37" t="s">
        <v>370</v>
      </c>
      <c r="B212" s="37" t="s">
        <v>371</v>
      </c>
      <c r="C212" s="37" t="s">
        <v>372</v>
      </c>
      <c r="D212" s="37"/>
      <c r="E212" s="38">
        <v>0</v>
      </c>
      <c r="F212" s="38"/>
      <c r="G212" s="39">
        <v>1.61</v>
      </c>
      <c r="H212" s="40">
        <v>17.7</v>
      </c>
      <c r="I212" s="35">
        <f t="shared" si="3"/>
        <v>0</v>
      </c>
      <c r="J212" s="30"/>
      <c r="K212" s="30"/>
      <c r="L212" s="30"/>
      <c r="M212" s="30"/>
    </row>
    <row r="213" spans="1:13" ht="27" customHeight="1">
      <c r="A213" s="37" t="s">
        <v>373</v>
      </c>
      <c r="B213" s="37"/>
      <c r="C213" s="37" t="s">
        <v>374</v>
      </c>
      <c r="D213" s="37"/>
      <c r="E213" s="38">
        <v>0</v>
      </c>
      <c r="F213" s="38"/>
      <c r="G213" s="39">
        <v>5.29</v>
      </c>
      <c r="H213" s="40">
        <v>63.7</v>
      </c>
      <c r="I213" s="35">
        <f t="shared" si="3"/>
        <v>0</v>
      </c>
      <c r="J213" s="30"/>
      <c r="K213" s="30"/>
      <c r="L213" s="30"/>
      <c r="M213" s="30"/>
    </row>
    <row r="214" spans="1:13" ht="12" customHeight="1">
      <c r="A214" s="38" t="s">
        <v>375</v>
      </c>
      <c r="B214" s="38"/>
      <c r="C214" s="37" t="s">
        <v>376</v>
      </c>
      <c r="D214" s="37"/>
      <c r="E214" s="38">
        <v>0</v>
      </c>
      <c r="F214" s="38"/>
      <c r="G214" s="39">
        <v>2.59</v>
      </c>
      <c r="H214" s="40">
        <v>29.1</v>
      </c>
      <c r="I214" s="35">
        <f t="shared" si="3"/>
        <v>0</v>
      </c>
      <c r="J214" s="30"/>
      <c r="K214" s="30"/>
      <c r="L214" s="30"/>
      <c r="M214" s="30"/>
    </row>
    <row r="215" spans="1:13" ht="12" customHeight="1">
      <c r="A215" s="37" t="s">
        <v>377</v>
      </c>
      <c r="B215" s="37"/>
      <c r="C215" s="37" t="s">
        <v>378</v>
      </c>
      <c r="D215" s="37"/>
      <c r="E215" s="38">
        <v>0</v>
      </c>
      <c r="F215" s="38"/>
      <c r="G215" s="39">
        <v>4.0999999999999996</v>
      </c>
      <c r="H215" s="40">
        <v>26.5</v>
      </c>
      <c r="I215" s="35">
        <f t="shared" si="3"/>
        <v>0</v>
      </c>
      <c r="J215" s="30"/>
      <c r="K215" s="30"/>
      <c r="L215" s="30"/>
      <c r="M215" s="30"/>
    </row>
    <row r="216" spans="1:13" ht="12" customHeight="1">
      <c r="A216" s="37" t="s">
        <v>379</v>
      </c>
      <c r="B216" s="37" t="s">
        <v>380</v>
      </c>
      <c r="C216" s="37" t="s">
        <v>381</v>
      </c>
      <c r="D216" s="37"/>
      <c r="E216" s="38">
        <v>0</v>
      </c>
      <c r="F216" s="38"/>
      <c r="G216" s="39">
        <v>4.8899999999999997</v>
      </c>
      <c r="H216" s="40">
        <v>59.4</v>
      </c>
      <c r="I216" s="35">
        <f t="shared" si="3"/>
        <v>0</v>
      </c>
      <c r="J216" s="30"/>
      <c r="K216" s="30"/>
      <c r="L216" s="30"/>
      <c r="M216" s="30"/>
    </row>
    <row r="217" spans="1:13" ht="12" customHeight="1">
      <c r="A217" s="37" t="s">
        <v>379</v>
      </c>
      <c r="B217" s="37" t="s">
        <v>382</v>
      </c>
      <c r="C217" s="37" t="s">
        <v>381</v>
      </c>
      <c r="D217" s="37"/>
      <c r="E217" s="38">
        <v>0</v>
      </c>
      <c r="F217" s="38"/>
      <c r="G217" s="39">
        <v>2.59</v>
      </c>
      <c r="H217" s="40">
        <v>31.5</v>
      </c>
      <c r="I217" s="35">
        <f t="shared" si="3"/>
        <v>0</v>
      </c>
      <c r="J217" s="30"/>
      <c r="K217" s="30"/>
      <c r="L217" s="30"/>
      <c r="M217" s="30"/>
    </row>
    <row r="218" spans="1:13" ht="12" customHeight="1">
      <c r="A218" s="37" t="s">
        <v>383</v>
      </c>
      <c r="B218" s="37" t="s">
        <v>363</v>
      </c>
      <c r="C218" s="37" t="s">
        <v>384</v>
      </c>
      <c r="D218" s="37"/>
      <c r="E218" s="38">
        <v>0</v>
      </c>
      <c r="F218" s="38"/>
      <c r="G218" s="39">
        <v>1.79</v>
      </c>
      <c r="H218" s="40">
        <v>4.0999999999999996</v>
      </c>
      <c r="I218" s="35">
        <f t="shared" si="3"/>
        <v>0</v>
      </c>
      <c r="J218" s="30"/>
      <c r="K218" s="30"/>
      <c r="L218" s="30"/>
      <c r="M218" s="30"/>
    </row>
    <row r="219" spans="1:13" ht="12" customHeight="1">
      <c r="A219" s="37" t="s">
        <v>383</v>
      </c>
      <c r="B219" s="37" t="s">
        <v>79</v>
      </c>
      <c r="C219" s="37" t="s">
        <v>384</v>
      </c>
      <c r="D219" s="37"/>
      <c r="E219" s="38">
        <v>0</v>
      </c>
      <c r="F219" s="38"/>
      <c r="G219" s="39">
        <v>1.89</v>
      </c>
      <c r="H219" s="40">
        <v>4.5</v>
      </c>
      <c r="I219" s="35">
        <f t="shared" si="3"/>
        <v>0</v>
      </c>
      <c r="J219" s="30"/>
      <c r="K219" s="30"/>
      <c r="L219" s="30"/>
      <c r="M219" s="30"/>
    </row>
    <row r="220" spans="1:13" ht="12" customHeight="1">
      <c r="A220" s="38" t="s">
        <v>385</v>
      </c>
      <c r="B220" s="38"/>
      <c r="C220" s="37" t="s">
        <v>386</v>
      </c>
      <c r="D220" s="37"/>
      <c r="E220" s="38">
        <v>0</v>
      </c>
      <c r="F220" s="38"/>
      <c r="G220" s="39">
        <v>3.79</v>
      </c>
      <c r="H220" s="40">
        <v>45</v>
      </c>
      <c r="I220" s="35">
        <f t="shared" si="3"/>
        <v>0</v>
      </c>
      <c r="J220" s="30"/>
      <c r="K220" s="30"/>
      <c r="L220" s="30"/>
      <c r="M220" s="30"/>
    </row>
    <row r="221" spans="1:13" ht="12" customHeight="1">
      <c r="A221" s="38" t="s">
        <v>387</v>
      </c>
      <c r="B221" s="38"/>
      <c r="C221" s="37" t="s">
        <v>388</v>
      </c>
      <c r="D221" s="37"/>
      <c r="E221" s="38">
        <v>0</v>
      </c>
      <c r="F221" s="38"/>
      <c r="G221" s="39">
        <v>1.0900000000000001</v>
      </c>
      <c r="H221" s="40">
        <v>12</v>
      </c>
      <c r="I221" s="35">
        <f t="shared" si="3"/>
        <v>0</v>
      </c>
      <c r="J221" s="30"/>
      <c r="K221" s="30"/>
      <c r="L221" s="30"/>
      <c r="M221" s="30"/>
    </row>
    <row r="222" spans="1:13" ht="12" customHeight="1">
      <c r="A222" s="37" t="s">
        <v>389</v>
      </c>
      <c r="B222" s="37"/>
      <c r="C222" s="37" t="s">
        <v>388</v>
      </c>
      <c r="D222" s="37"/>
      <c r="E222" s="38">
        <v>0</v>
      </c>
      <c r="F222" s="38"/>
      <c r="G222" s="39">
        <v>3.19</v>
      </c>
      <c r="H222" s="40">
        <v>34</v>
      </c>
      <c r="I222" s="35">
        <f t="shared" si="3"/>
        <v>0</v>
      </c>
      <c r="J222" s="30"/>
      <c r="K222" s="30"/>
      <c r="L222" s="30"/>
      <c r="M222" s="30"/>
    </row>
    <row r="223" spans="1:13" ht="12" customHeight="1">
      <c r="A223" s="37" t="s">
        <v>390</v>
      </c>
      <c r="B223" s="37" t="s">
        <v>155</v>
      </c>
      <c r="C223" s="37" t="s">
        <v>376</v>
      </c>
      <c r="D223" s="37"/>
      <c r="E223" s="38">
        <v>0</v>
      </c>
      <c r="F223" s="38"/>
      <c r="G223" s="39">
        <v>5.29</v>
      </c>
      <c r="H223" s="40">
        <v>80.099999999999994</v>
      </c>
      <c r="I223" s="35">
        <f t="shared" si="3"/>
        <v>0</v>
      </c>
      <c r="J223" s="30"/>
      <c r="K223" s="30"/>
      <c r="L223" s="30"/>
      <c r="M223" s="30"/>
    </row>
    <row r="224" spans="1:13" ht="12" customHeight="1">
      <c r="A224" s="37" t="s">
        <v>390</v>
      </c>
      <c r="B224" s="37" t="s">
        <v>391</v>
      </c>
      <c r="C224" s="37" t="s">
        <v>366</v>
      </c>
      <c r="D224" s="37"/>
      <c r="E224" s="38">
        <v>0</v>
      </c>
      <c r="F224" s="38"/>
      <c r="G224" s="39">
        <v>3.99</v>
      </c>
      <c r="H224" s="40"/>
      <c r="I224" s="35">
        <f t="shared" si="3"/>
        <v>0</v>
      </c>
      <c r="J224" s="30"/>
      <c r="K224" s="30"/>
      <c r="L224" s="30"/>
      <c r="M224" s="30"/>
    </row>
    <row r="225" spans="1:13" ht="13.5" customHeight="1">
      <c r="A225" s="37" t="s">
        <v>392</v>
      </c>
      <c r="B225" s="37" t="s">
        <v>393</v>
      </c>
      <c r="C225" s="37" t="s">
        <v>297</v>
      </c>
      <c r="D225" s="37"/>
      <c r="E225" s="38">
        <v>0</v>
      </c>
      <c r="F225" s="38"/>
      <c r="G225" s="39">
        <v>4.8899999999999997</v>
      </c>
      <c r="H225" s="40">
        <v>59.4</v>
      </c>
      <c r="I225" s="35">
        <f t="shared" si="3"/>
        <v>0</v>
      </c>
      <c r="J225" s="30"/>
      <c r="K225" s="30"/>
      <c r="L225" s="30"/>
      <c r="M225" s="30"/>
    </row>
    <row r="226" spans="1:13" ht="12" customHeight="1">
      <c r="A226" s="37" t="s">
        <v>394</v>
      </c>
      <c r="B226" s="37" t="s">
        <v>395</v>
      </c>
      <c r="C226" s="37" t="s">
        <v>396</v>
      </c>
      <c r="D226" s="37"/>
      <c r="E226" s="38">
        <v>0</v>
      </c>
      <c r="F226" s="38"/>
      <c r="G226" s="39">
        <v>2.4900000000000002</v>
      </c>
      <c r="H226" s="40">
        <v>5.9</v>
      </c>
      <c r="I226" s="35">
        <f t="shared" si="3"/>
        <v>0</v>
      </c>
      <c r="J226" s="30"/>
      <c r="K226" s="30"/>
      <c r="L226" s="30"/>
      <c r="M226" s="30"/>
    </row>
    <row r="227" spans="1:13" ht="27.75" customHeight="1">
      <c r="A227" s="37" t="s">
        <v>397</v>
      </c>
      <c r="B227" s="37" t="s">
        <v>398</v>
      </c>
      <c r="C227" s="37" t="s">
        <v>399</v>
      </c>
      <c r="D227" s="37"/>
      <c r="E227" s="38">
        <v>0</v>
      </c>
      <c r="F227" s="38"/>
      <c r="G227" s="39">
        <v>2.79</v>
      </c>
      <c r="H227" s="40">
        <v>31.7</v>
      </c>
      <c r="I227" s="35">
        <f t="shared" si="3"/>
        <v>0</v>
      </c>
      <c r="J227" s="30"/>
      <c r="K227" s="30"/>
      <c r="L227" s="30"/>
      <c r="M227" s="30"/>
    </row>
    <row r="228" spans="1:13" ht="12.75" customHeight="1">
      <c r="A228" s="37" t="s">
        <v>400</v>
      </c>
      <c r="B228" s="37" t="s">
        <v>401</v>
      </c>
      <c r="C228" s="37" t="s">
        <v>396</v>
      </c>
      <c r="D228" s="37"/>
      <c r="E228" s="38">
        <v>0</v>
      </c>
      <c r="F228" s="38"/>
      <c r="G228" s="39">
        <v>2.59</v>
      </c>
      <c r="H228" s="40">
        <v>6.9</v>
      </c>
      <c r="I228" s="35">
        <f t="shared" si="3"/>
        <v>0</v>
      </c>
      <c r="J228" s="30"/>
      <c r="K228" s="30"/>
      <c r="L228" s="30"/>
      <c r="M228" s="30"/>
    </row>
    <row r="229" spans="1:13" ht="26.25" customHeight="1">
      <c r="A229" s="37" t="s">
        <v>402</v>
      </c>
      <c r="B229" s="37" t="s">
        <v>401</v>
      </c>
      <c r="C229" s="37" t="s">
        <v>65</v>
      </c>
      <c r="D229" s="37"/>
      <c r="E229" s="38">
        <v>0</v>
      </c>
      <c r="F229" s="38"/>
      <c r="G229" s="39">
        <v>2.99</v>
      </c>
      <c r="H229" s="40">
        <v>35.700000000000003</v>
      </c>
      <c r="I229" s="35">
        <f t="shared" si="3"/>
        <v>0</v>
      </c>
      <c r="J229" s="30"/>
      <c r="K229" s="30"/>
      <c r="L229" s="30"/>
      <c r="M229" s="30"/>
    </row>
    <row r="230" spans="1:13" ht="12.75" customHeight="1">
      <c r="A230" s="46"/>
      <c r="B230" s="46"/>
      <c r="C230" s="46"/>
      <c r="D230" s="46"/>
      <c r="E230" s="47"/>
      <c r="F230" s="47"/>
      <c r="G230" s="48"/>
      <c r="H230" s="48"/>
      <c r="I230" s="35"/>
      <c r="J230" s="30"/>
      <c r="K230" s="30"/>
      <c r="L230" s="30"/>
      <c r="M230" s="30"/>
    </row>
    <row r="231" spans="1:13" ht="12.75" customHeight="1">
      <c r="A231" s="75" t="s">
        <v>403</v>
      </c>
      <c r="B231" s="76"/>
      <c r="C231" s="76"/>
      <c r="D231" s="76"/>
      <c r="E231" s="76"/>
      <c r="F231" s="76"/>
      <c r="G231" s="77"/>
      <c r="H231" s="24"/>
      <c r="I231" s="35"/>
      <c r="J231" s="30"/>
      <c r="K231" s="30"/>
      <c r="L231" s="30"/>
      <c r="M231" s="30"/>
    </row>
    <row r="232" spans="1:13" ht="12" customHeight="1">
      <c r="A232" s="49" t="s">
        <v>13</v>
      </c>
      <c r="B232" s="49" t="s">
        <v>14</v>
      </c>
      <c r="C232" s="49" t="s">
        <v>15</v>
      </c>
      <c r="D232" s="49" t="s">
        <v>16</v>
      </c>
      <c r="E232" s="50" t="s">
        <v>17</v>
      </c>
      <c r="F232" s="50"/>
      <c r="G232" s="53" t="s">
        <v>18</v>
      </c>
      <c r="H232" s="54" t="s">
        <v>18</v>
      </c>
      <c r="I232" s="35"/>
      <c r="J232" s="30"/>
      <c r="K232" s="30"/>
      <c r="L232" s="30"/>
      <c r="M232" s="30"/>
    </row>
    <row r="233" spans="1:13" ht="12" customHeight="1">
      <c r="A233" s="37" t="s">
        <v>404</v>
      </c>
      <c r="B233" s="37" t="s">
        <v>405</v>
      </c>
      <c r="C233" s="37" t="s">
        <v>406</v>
      </c>
      <c r="D233" s="37"/>
      <c r="E233" s="38">
        <v>0</v>
      </c>
      <c r="F233" s="38"/>
      <c r="G233" s="39">
        <v>4.99</v>
      </c>
      <c r="H233" s="40">
        <v>11.5</v>
      </c>
      <c r="I233" s="35">
        <f t="shared" ref="I233:I261" si="4">G233*E233</f>
        <v>0</v>
      </c>
      <c r="J233" s="30"/>
      <c r="K233" s="30"/>
      <c r="L233" s="30"/>
      <c r="M233" s="30"/>
    </row>
    <row r="234" spans="1:13" ht="12" customHeight="1">
      <c r="A234" s="37" t="s">
        <v>407</v>
      </c>
      <c r="B234" s="37" t="s">
        <v>405</v>
      </c>
      <c r="C234" s="37" t="s">
        <v>406</v>
      </c>
      <c r="D234" s="37"/>
      <c r="E234" s="38">
        <v>0</v>
      </c>
      <c r="F234" s="38"/>
      <c r="G234" s="39">
        <v>4.99</v>
      </c>
      <c r="H234" s="40">
        <v>12.1</v>
      </c>
      <c r="I234" s="35">
        <f t="shared" si="4"/>
        <v>0</v>
      </c>
      <c r="J234" s="30"/>
      <c r="K234" s="30"/>
      <c r="L234" s="30"/>
      <c r="M234" s="30"/>
    </row>
    <row r="235" spans="1:13" ht="12" customHeight="1">
      <c r="A235" s="37" t="s">
        <v>408</v>
      </c>
      <c r="B235" s="37" t="s">
        <v>405</v>
      </c>
      <c r="C235" s="37" t="s">
        <v>406</v>
      </c>
      <c r="D235" s="37"/>
      <c r="E235" s="38">
        <v>0</v>
      </c>
      <c r="F235" s="38"/>
      <c r="G235" s="39">
        <v>24.99</v>
      </c>
      <c r="H235" s="40">
        <v>11.5</v>
      </c>
      <c r="I235" s="35">
        <f t="shared" si="4"/>
        <v>0</v>
      </c>
      <c r="J235" s="30"/>
      <c r="K235" s="30"/>
      <c r="L235" s="30"/>
      <c r="M235" s="30"/>
    </row>
    <row r="236" spans="1:13" ht="12" customHeight="1">
      <c r="A236" s="37" t="s">
        <v>409</v>
      </c>
      <c r="B236" s="37" t="s">
        <v>405</v>
      </c>
      <c r="C236" s="37" t="s">
        <v>406</v>
      </c>
      <c r="D236" s="37" t="s">
        <v>171</v>
      </c>
      <c r="E236" s="38">
        <v>0</v>
      </c>
      <c r="F236" s="38"/>
      <c r="G236" s="39">
        <v>9.19</v>
      </c>
      <c r="H236" s="40">
        <v>13.9</v>
      </c>
      <c r="I236" s="35">
        <f t="shared" si="4"/>
        <v>0</v>
      </c>
      <c r="J236" s="30"/>
      <c r="K236" s="30"/>
      <c r="L236" s="30"/>
      <c r="M236" s="30"/>
    </row>
    <row r="237" spans="1:13" ht="12" customHeight="1">
      <c r="A237" s="37" t="s">
        <v>410</v>
      </c>
      <c r="B237" s="37" t="s">
        <v>405</v>
      </c>
      <c r="C237" s="37" t="s">
        <v>406</v>
      </c>
      <c r="D237" s="37"/>
      <c r="E237" s="38">
        <v>0</v>
      </c>
      <c r="F237" s="38"/>
      <c r="G237" s="39">
        <v>2.4900000000000002</v>
      </c>
      <c r="H237" s="40">
        <v>5</v>
      </c>
      <c r="I237" s="35">
        <f t="shared" si="4"/>
        <v>0</v>
      </c>
      <c r="J237" s="30"/>
      <c r="K237" s="30"/>
      <c r="L237" s="30"/>
      <c r="M237" s="30"/>
    </row>
    <row r="238" spans="1:13" ht="12" customHeight="1">
      <c r="A238" s="37" t="s">
        <v>411</v>
      </c>
      <c r="B238" s="37" t="s">
        <v>405</v>
      </c>
      <c r="C238" s="37" t="s">
        <v>406</v>
      </c>
      <c r="D238" s="37"/>
      <c r="E238" s="38">
        <v>0</v>
      </c>
      <c r="F238" s="38"/>
      <c r="G238" s="39">
        <v>3.29</v>
      </c>
      <c r="H238" s="40">
        <v>15.5</v>
      </c>
      <c r="I238" s="35">
        <f t="shared" si="4"/>
        <v>0</v>
      </c>
      <c r="J238" s="30"/>
      <c r="K238" s="30"/>
      <c r="L238" s="30"/>
      <c r="M238" s="30"/>
    </row>
    <row r="239" spans="1:13" ht="12" customHeight="1">
      <c r="A239" s="37" t="s">
        <v>412</v>
      </c>
      <c r="B239" s="37" t="s">
        <v>405</v>
      </c>
      <c r="C239" s="37" t="s">
        <v>406</v>
      </c>
      <c r="D239" s="37"/>
      <c r="E239" s="38">
        <v>0</v>
      </c>
      <c r="F239" s="38"/>
      <c r="G239" s="39">
        <v>3.99</v>
      </c>
      <c r="H239" s="40">
        <v>35.9</v>
      </c>
      <c r="I239" s="35">
        <f t="shared" si="4"/>
        <v>0</v>
      </c>
      <c r="J239" s="30"/>
      <c r="K239" s="30"/>
      <c r="L239" s="30"/>
      <c r="M239" s="30"/>
    </row>
    <row r="240" spans="1:13" ht="12" customHeight="1">
      <c r="A240" s="37" t="s">
        <v>413</v>
      </c>
      <c r="B240" s="37" t="s">
        <v>405</v>
      </c>
      <c r="C240" s="37" t="s">
        <v>406</v>
      </c>
      <c r="D240" s="37"/>
      <c r="E240" s="38">
        <v>0</v>
      </c>
      <c r="F240" s="38"/>
      <c r="G240" s="39">
        <v>2.69</v>
      </c>
      <c r="H240" s="40">
        <v>8.5</v>
      </c>
      <c r="I240" s="35">
        <f t="shared" si="4"/>
        <v>0</v>
      </c>
      <c r="J240" s="30"/>
      <c r="K240" s="30"/>
      <c r="L240" s="30"/>
      <c r="M240" s="30"/>
    </row>
    <row r="241" spans="1:13" ht="12" customHeight="1">
      <c r="A241" s="37" t="s">
        <v>414</v>
      </c>
      <c r="B241" s="37" t="s">
        <v>405</v>
      </c>
      <c r="C241" s="37" t="s">
        <v>406</v>
      </c>
      <c r="D241" s="37"/>
      <c r="E241" s="38">
        <v>0</v>
      </c>
      <c r="F241" s="38"/>
      <c r="G241" s="39">
        <v>1.89</v>
      </c>
      <c r="H241" s="40">
        <v>7</v>
      </c>
      <c r="I241" s="35">
        <f t="shared" si="4"/>
        <v>0</v>
      </c>
      <c r="J241" s="30"/>
      <c r="K241" s="30"/>
      <c r="L241" s="30"/>
      <c r="M241" s="30"/>
    </row>
    <row r="242" spans="1:13" ht="12" customHeight="1">
      <c r="A242" s="37" t="s">
        <v>415</v>
      </c>
      <c r="B242" s="37" t="s">
        <v>405</v>
      </c>
      <c r="C242" s="37" t="s">
        <v>406</v>
      </c>
      <c r="D242" s="37"/>
      <c r="E242" s="38">
        <v>0</v>
      </c>
      <c r="F242" s="38"/>
      <c r="G242" s="39">
        <v>1.49</v>
      </c>
      <c r="H242" s="40">
        <v>18</v>
      </c>
      <c r="I242" s="35">
        <f t="shared" si="4"/>
        <v>0</v>
      </c>
      <c r="J242" s="30"/>
      <c r="K242" s="30"/>
      <c r="L242" s="30"/>
      <c r="M242" s="30"/>
    </row>
    <row r="243" spans="1:13" ht="12" customHeight="1">
      <c r="A243" s="37" t="s">
        <v>416</v>
      </c>
      <c r="B243" s="37" t="s">
        <v>405</v>
      </c>
      <c r="C243" s="37" t="s">
        <v>406</v>
      </c>
      <c r="D243" s="37"/>
      <c r="E243" s="38">
        <v>0</v>
      </c>
      <c r="F243" s="38"/>
      <c r="G243" s="39">
        <v>14.99</v>
      </c>
      <c r="H243" s="40">
        <v>167</v>
      </c>
      <c r="I243" s="35">
        <f t="shared" si="4"/>
        <v>0</v>
      </c>
      <c r="J243" s="30"/>
      <c r="K243" s="30"/>
      <c r="L243" s="30"/>
      <c r="M243" s="30"/>
    </row>
    <row r="244" spans="1:13" ht="12" customHeight="1">
      <c r="A244" s="38" t="s">
        <v>417</v>
      </c>
      <c r="B244" s="38" t="s">
        <v>405</v>
      </c>
      <c r="C244" s="37" t="s">
        <v>406</v>
      </c>
      <c r="D244" s="37"/>
      <c r="E244" s="38">
        <v>0</v>
      </c>
      <c r="F244" s="38"/>
      <c r="G244" s="39">
        <v>2.79</v>
      </c>
      <c r="H244" s="40">
        <v>7.5</v>
      </c>
      <c r="I244" s="35">
        <f t="shared" si="4"/>
        <v>0</v>
      </c>
      <c r="J244" s="30"/>
      <c r="K244" s="30"/>
      <c r="L244" s="30"/>
      <c r="M244" s="30"/>
    </row>
    <row r="245" spans="1:13" ht="12" customHeight="1">
      <c r="A245" s="37" t="s">
        <v>418</v>
      </c>
      <c r="B245" s="37" t="s">
        <v>405</v>
      </c>
      <c r="C245" s="37" t="s">
        <v>406</v>
      </c>
      <c r="D245" s="37"/>
      <c r="E245" s="38">
        <v>0</v>
      </c>
      <c r="F245" s="38"/>
      <c r="G245" s="39">
        <v>2.19</v>
      </c>
      <c r="H245" s="40">
        <v>2</v>
      </c>
      <c r="I245" s="35">
        <f t="shared" si="4"/>
        <v>0</v>
      </c>
      <c r="J245" s="30"/>
      <c r="K245" s="30"/>
      <c r="L245" s="30"/>
      <c r="M245" s="30"/>
    </row>
    <row r="246" spans="1:13" ht="12" customHeight="1">
      <c r="A246" s="37" t="s">
        <v>419</v>
      </c>
      <c r="B246" s="37" t="s">
        <v>405</v>
      </c>
      <c r="C246" s="37" t="s">
        <v>406</v>
      </c>
      <c r="D246" s="37"/>
      <c r="E246" s="38">
        <v>0</v>
      </c>
      <c r="F246" s="38"/>
      <c r="G246" s="39">
        <v>2.69</v>
      </c>
      <c r="H246" s="40">
        <v>8.1</v>
      </c>
      <c r="I246" s="35">
        <f t="shared" si="4"/>
        <v>0</v>
      </c>
      <c r="J246" s="30"/>
      <c r="K246" s="30"/>
      <c r="L246" s="30"/>
      <c r="M246" s="30"/>
    </row>
    <row r="247" spans="1:13" ht="12" customHeight="1">
      <c r="A247" s="37" t="s">
        <v>420</v>
      </c>
      <c r="B247" s="37" t="s">
        <v>405</v>
      </c>
      <c r="C247" s="37" t="s">
        <v>406</v>
      </c>
      <c r="D247" s="37" t="s">
        <v>171</v>
      </c>
      <c r="E247" s="38">
        <v>0</v>
      </c>
      <c r="F247" s="38"/>
      <c r="G247" s="39">
        <v>5.89</v>
      </c>
      <c r="H247" s="40">
        <v>10.1</v>
      </c>
      <c r="I247" s="35">
        <f t="shared" si="4"/>
        <v>0</v>
      </c>
      <c r="J247" s="30"/>
      <c r="K247" s="30"/>
      <c r="L247" s="30"/>
      <c r="M247" s="30"/>
    </row>
    <row r="248" spans="1:13" ht="12" customHeight="1">
      <c r="A248" s="37" t="s">
        <v>421</v>
      </c>
      <c r="B248" s="37" t="s">
        <v>405</v>
      </c>
      <c r="C248" s="37" t="s">
        <v>406</v>
      </c>
      <c r="D248" s="37"/>
      <c r="E248" s="38">
        <v>0</v>
      </c>
      <c r="F248" s="38"/>
      <c r="G248" s="39">
        <v>9.49</v>
      </c>
      <c r="H248" s="40">
        <v>8.15</v>
      </c>
      <c r="I248" s="35">
        <f t="shared" si="4"/>
        <v>0</v>
      </c>
      <c r="J248" s="30"/>
      <c r="K248" s="30"/>
      <c r="L248" s="30"/>
      <c r="M248" s="30"/>
    </row>
    <row r="249" spans="1:13" ht="26.25" customHeight="1">
      <c r="A249" s="37" t="s">
        <v>422</v>
      </c>
      <c r="B249" s="37" t="s">
        <v>405</v>
      </c>
      <c r="C249" s="37" t="s">
        <v>423</v>
      </c>
      <c r="D249" s="37"/>
      <c r="E249" s="38">
        <v>0</v>
      </c>
      <c r="F249" s="38"/>
      <c r="G249" s="39">
        <v>3.49</v>
      </c>
      <c r="H249" s="40">
        <v>42</v>
      </c>
      <c r="I249" s="35">
        <f t="shared" si="4"/>
        <v>0</v>
      </c>
      <c r="J249" s="30"/>
      <c r="K249" s="30"/>
      <c r="L249" s="30"/>
      <c r="M249" s="30"/>
    </row>
    <row r="250" spans="1:13" ht="12" customHeight="1">
      <c r="A250" s="37" t="s">
        <v>424</v>
      </c>
      <c r="B250" s="37" t="s">
        <v>405</v>
      </c>
      <c r="C250" s="37" t="s">
        <v>406</v>
      </c>
      <c r="D250" s="37" t="s">
        <v>171</v>
      </c>
      <c r="E250" s="38">
        <v>0</v>
      </c>
      <c r="F250" s="38"/>
      <c r="G250" s="39">
        <v>5.5</v>
      </c>
      <c r="H250" s="40">
        <v>1.25</v>
      </c>
      <c r="I250" s="35">
        <f t="shared" si="4"/>
        <v>0</v>
      </c>
      <c r="J250" s="30"/>
      <c r="K250" s="30"/>
      <c r="L250" s="30"/>
      <c r="M250" s="30"/>
    </row>
    <row r="251" spans="1:13" ht="12" customHeight="1">
      <c r="A251" s="37" t="s">
        <v>425</v>
      </c>
      <c r="B251" s="37" t="s">
        <v>405</v>
      </c>
      <c r="C251" s="37" t="s">
        <v>406</v>
      </c>
      <c r="D251" s="37"/>
      <c r="E251" s="38">
        <v>0</v>
      </c>
      <c r="F251" s="38"/>
      <c r="G251" s="39">
        <v>9.2899999999999991</v>
      </c>
      <c r="H251" s="40">
        <v>3.5</v>
      </c>
      <c r="I251" s="35">
        <f t="shared" si="4"/>
        <v>0</v>
      </c>
      <c r="J251" s="30"/>
      <c r="K251" s="30"/>
      <c r="L251" s="30"/>
      <c r="M251" s="30"/>
    </row>
    <row r="252" spans="1:13" ht="12" customHeight="1">
      <c r="A252" s="37" t="s">
        <v>426</v>
      </c>
      <c r="B252" s="37" t="s">
        <v>405</v>
      </c>
      <c r="C252" s="37" t="s">
        <v>406</v>
      </c>
      <c r="D252" s="37"/>
      <c r="E252" s="38">
        <v>0</v>
      </c>
      <c r="F252" s="38"/>
      <c r="G252" s="39">
        <v>9.69</v>
      </c>
      <c r="H252" s="40">
        <v>20</v>
      </c>
      <c r="I252" s="35">
        <f t="shared" si="4"/>
        <v>0</v>
      </c>
      <c r="J252" s="30"/>
      <c r="K252" s="30"/>
      <c r="L252" s="30"/>
      <c r="M252" s="30"/>
    </row>
    <row r="253" spans="1:13" ht="12" customHeight="1">
      <c r="A253" s="37" t="s">
        <v>427</v>
      </c>
      <c r="B253" s="37" t="s">
        <v>405</v>
      </c>
      <c r="C253" s="37" t="s">
        <v>406</v>
      </c>
      <c r="D253" s="37"/>
      <c r="E253" s="38">
        <v>0</v>
      </c>
      <c r="F253" s="38"/>
      <c r="G253" s="39">
        <v>3.49</v>
      </c>
      <c r="H253" s="40">
        <f>17.25</f>
        <v>17.25</v>
      </c>
      <c r="I253" s="35">
        <f t="shared" si="4"/>
        <v>0</v>
      </c>
      <c r="J253" s="30"/>
      <c r="K253" s="30"/>
      <c r="L253" s="30"/>
      <c r="M253" s="30"/>
    </row>
    <row r="254" spans="1:13" ht="12" customHeight="1">
      <c r="A254" s="37" t="s">
        <v>428</v>
      </c>
      <c r="B254" s="37" t="s">
        <v>405</v>
      </c>
      <c r="C254" s="37" t="s">
        <v>406</v>
      </c>
      <c r="D254" s="37"/>
      <c r="E254" s="38">
        <v>0</v>
      </c>
      <c r="F254" s="38"/>
      <c r="G254" s="39">
        <v>7.59</v>
      </c>
      <c r="H254" s="40">
        <v>6.85</v>
      </c>
      <c r="I254" s="35">
        <f t="shared" si="4"/>
        <v>0</v>
      </c>
      <c r="J254" s="30"/>
      <c r="K254" s="30"/>
      <c r="L254" s="30"/>
      <c r="M254" s="30"/>
    </row>
    <row r="255" spans="1:13" ht="12" customHeight="1">
      <c r="A255" s="37" t="s">
        <v>429</v>
      </c>
      <c r="B255" s="37" t="s">
        <v>405</v>
      </c>
      <c r="C255" s="37"/>
      <c r="D255" s="37"/>
      <c r="E255" s="38">
        <v>0</v>
      </c>
      <c r="F255" s="38"/>
      <c r="G255" s="39">
        <v>5.79</v>
      </c>
      <c r="H255" s="40">
        <v>51.5</v>
      </c>
      <c r="I255" s="35">
        <f t="shared" si="4"/>
        <v>0</v>
      </c>
      <c r="J255" s="30"/>
      <c r="K255" s="30"/>
      <c r="L255" s="30"/>
      <c r="M255" s="30"/>
    </row>
    <row r="256" spans="1:13" ht="12" customHeight="1">
      <c r="A256" s="37" t="s">
        <v>430</v>
      </c>
      <c r="B256" s="37" t="s">
        <v>405</v>
      </c>
      <c r="C256" s="37" t="s">
        <v>406</v>
      </c>
      <c r="D256" s="37"/>
      <c r="E256" s="38">
        <v>0</v>
      </c>
      <c r="F256" s="38"/>
      <c r="G256" s="39">
        <v>4.99</v>
      </c>
      <c r="H256" s="40">
        <v>11.5</v>
      </c>
      <c r="I256" s="35">
        <f t="shared" si="4"/>
        <v>0</v>
      </c>
      <c r="J256" s="30"/>
      <c r="K256" s="30"/>
      <c r="L256" s="30"/>
      <c r="M256" s="30"/>
    </row>
    <row r="257" spans="1:13" ht="12" customHeight="1">
      <c r="A257" s="37" t="s">
        <v>431</v>
      </c>
      <c r="B257" s="37" t="s">
        <v>405</v>
      </c>
      <c r="C257" s="37" t="s">
        <v>406</v>
      </c>
      <c r="D257" s="37"/>
      <c r="E257" s="38">
        <v>0</v>
      </c>
      <c r="F257" s="38"/>
      <c r="G257" s="39">
        <v>3.49</v>
      </c>
      <c r="H257" s="40">
        <v>42.8</v>
      </c>
      <c r="I257" s="35">
        <f t="shared" si="4"/>
        <v>0</v>
      </c>
      <c r="J257" s="30"/>
      <c r="K257" s="30"/>
      <c r="L257" s="30"/>
      <c r="M257" s="30"/>
    </row>
    <row r="258" spans="1:13" ht="12" customHeight="1">
      <c r="A258" s="37" t="s">
        <v>432</v>
      </c>
      <c r="B258" s="37" t="s">
        <v>405</v>
      </c>
      <c r="C258" s="37" t="s">
        <v>406</v>
      </c>
      <c r="D258" s="37"/>
      <c r="E258" s="38">
        <v>0</v>
      </c>
      <c r="F258" s="38"/>
      <c r="G258" s="39">
        <v>3.79</v>
      </c>
      <c r="H258" s="40"/>
      <c r="I258" s="35">
        <f t="shared" si="4"/>
        <v>0</v>
      </c>
      <c r="J258" s="30"/>
      <c r="K258" s="30"/>
      <c r="L258" s="30"/>
      <c r="M258" s="30"/>
    </row>
    <row r="259" spans="1:13" ht="12" customHeight="1">
      <c r="A259" s="37" t="s">
        <v>433</v>
      </c>
      <c r="B259" s="37" t="s">
        <v>405</v>
      </c>
      <c r="C259" s="37" t="s">
        <v>406</v>
      </c>
      <c r="D259" s="37"/>
      <c r="E259" s="38">
        <v>0</v>
      </c>
      <c r="F259" s="38"/>
      <c r="G259" s="39">
        <v>7.69</v>
      </c>
      <c r="H259" s="40">
        <v>83.35</v>
      </c>
      <c r="I259" s="35">
        <f t="shared" si="4"/>
        <v>0</v>
      </c>
      <c r="J259" s="30"/>
      <c r="K259" s="30"/>
      <c r="L259" s="30"/>
      <c r="M259" s="30"/>
    </row>
    <row r="260" spans="1:13" ht="12" customHeight="1">
      <c r="A260" s="37" t="s">
        <v>434</v>
      </c>
      <c r="B260" s="37" t="s">
        <v>405</v>
      </c>
      <c r="C260" s="37" t="s">
        <v>406</v>
      </c>
      <c r="D260" s="37"/>
      <c r="E260" s="38">
        <v>0</v>
      </c>
      <c r="F260" s="38"/>
      <c r="G260" s="39">
        <v>5.79</v>
      </c>
      <c r="H260" s="40">
        <v>9.5</v>
      </c>
      <c r="I260" s="35">
        <f t="shared" si="4"/>
        <v>0</v>
      </c>
      <c r="J260" s="30"/>
      <c r="K260" s="30"/>
      <c r="L260" s="30"/>
      <c r="M260" s="30"/>
    </row>
    <row r="261" spans="1:13" ht="12" customHeight="1">
      <c r="A261" s="37" t="s">
        <v>435</v>
      </c>
      <c r="B261" s="37" t="s">
        <v>405</v>
      </c>
      <c r="C261" s="37"/>
      <c r="D261" s="37"/>
      <c r="E261" s="38">
        <v>0</v>
      </c>
      <c r="F261" s="38"/>
      <c r="G261" s="39">
        <v>7.99</v>
      </c>
      <c r="H261" s="40">
        <v>85</v>
      </c>
      <c r="I261" s="35">
        <f t="shared" si="4"/>
        <v>0</v>
      </c>
      <c r="J261" s="30"/>
      <c r="K261" s="30"/>
      <c r="L261" s="30"/>
      <c r="M261" s="30"/>
    </row>
    <row r="262" spans="1:13" ht="12.75" customHeight="1">
      <c r="A262" s="46"/>
      <c r="B262" s="46"/>
      <c r="C262" s="46"/>
      <c r="D262" s="46"/>
      <c r="E262" s="47"/>
      <c r="F262" s="47"/>
      <c r="G262" s="45"/>
      <c r="H262" s="45"/>
      <c r="I262" s="35"/>
      <c r="J262" s="30"/>
      <c r="K262" s="30"/>
      <c r="L262" s="30"/>
      <c r="M262" s="30"/>
    </row>
    <row r="263" spans="1:13" ht="12.75" customHeight="1">
      <c r="A263" s="75" t="s">
        <v>436</v>
      </c>
      <c r="B263" s="76"/>
      <c r="C263" s="76"/>
      <c r="D263" s="76"/>
      <c r="E263" s="76"/>
      <c r="F263" s="76"/>
      <c r="G263" s="77"/>
      <c r="H263" s="24"/>
      <c r="I263" s="35"/>
      <c r="J263" s="30"/>
      <c r="K263" s="30"/>
      <c r="L263" s="30"/>
      <c r="M263" s="30"/>
    </row>
    <row r="264" spans="1:13" ht="12" customHeight="1">
      <c r="A264" s="49" t="s">
        <v>13</v>
      </c>
      <c r="B264" s="49" t="s">
        <v>14</v>
      </c>
      <c r="C264" s="49" t="s">
        <v>15</v>
      </c>
      <c r="D264" s="49" t="s">
        <v>16</v>
      </c>
      <c r="E264" s="50" t="s">
        <v>17</v>
      </c>
      <c r="F264" s="50"/>
      <c r="G264" s="50" t="s">
        <v>18</v>
      </c>
      <c r="H264" s="51" t="s">
        <v>18</v>
      </c>
      <c r="I264" s="35"/>
      <c r="J264" s="30"/>
      <c r="K264" s="30"/>
      <c r="L264" s="30"/>
      <c r="M264" s="30"/>
    </row>
    <row r="265" spans="1:13" ht="12" customHeight="1">
      <c r="A265" s="37" t="s">
        <v>437</v>
      </c>
      <c r="B265" s="37"/>
      <c r="C265" s="37" t="s">
        <v>438</v>
      </c>
      <c r="D265" s="37"/>
      <c r="E265" s="38">
        <v>0</v>
      </c>
      <c r="F265" s="38"/>
      <c r="G265" s="39">
        <v>17.79</v>
      </c>
      <c r="H265" s="51"/>
      <c r="I265" s="35">
        <f t="shared" ref="I265:I272" si="5">G265*E265</f>
        <v>0</v>
      </c>
      <c r="J265" s="30"/>
      <c r="K265" s="30"/>
      <c r="L265" s="30"/>
      <c r="M265" s="30"/>
    </row>
    <row r="266" spans="1:13" ht="12" customHeight="1">
      <c r="A266" s="37" t="s">
        <v>439</v>
      </c>
      <c r="B266" s="37"/>
      <c r="C266" s="37" t="s">
        <v>440</v>
      </c>
      <c r="D266" s="37"/>
      <c r="E266" s="38">
        <v>0</v>
      </c>
      <c r="F266" s="38"/>
      <c r="G266" s="39">
        <v>18.89</v>
      </c>
      <c r="H266" s="40">
        <v>45.8</v>
      </c>
      <c r="I266" s="35">
        <f t="shared" si="5"/>
        <v>0</v>
      </c>
      <c r="J266" s="30"/>
      <c r="K266" s="30"/>
      <c r="L266" s="30"/>
      <c r="M266" s="30"/>
    </row>
    <row r="267" spans="1:13" ht="12" customHeight="1">
      <c r="A267" s="37" t="s">
        <v>441</v>
      </c>
      <c r="B267" s="37"/>
      <c r="C267" s="37" t="s">
        <v>440</v>
      </c>
      <c r="D267" s="37"/>
      <c r="E267" s="38">
        <v>0</v>
      </c>
      <c r="F267" s="38"/>
      <c r="G267" s="39">
        <v>16.89</v>
      </c>
      <c r="H267" s="40">
        <v>45.6</v>
      </c>
      <c r="I267" s="35">
        <f t="shared" si="5"/>
        <v>0</v>
      </c>
      <c r="J267" s="30"/>
      <c r="K267" s="30"/>
      <c r="L267" s="30"/>
      <c r="M267" s="30"/>
    </row>
    <row r="268" spans="1:13" ht="12" customHeight="1">
      <c r="A268" s="37" t="s">
        <v>442</v>
      </c>
      <c r="B268" s="37"/>
      <c r="C268" s="37" t="s">
        <v>440</v>
      </c>
      <c r="D268" s="37"/>
      <c r="E268" s="38">
        <v>0</v>
      </c>
      <c r="F268" s="38"/>
      <c r="G268" s="39">
        <v>16.59</v>
      </c>
      <c r="H268" s="40"/>
      <c r="I268" s="35">
        <f t="shared" si="5"/>
        <v>0</v>
      </c>
      <c r="J268" s="30"/>
      <c r="K268" s="30"/>
      <c r="L268" s="30"/>
      <c r="M268" s="30"/>
    </row>
    <row r="269" spans="1:13" ht="12" customHeight="1">
      <c r="A269" s="37" t="s">
        <v>443</v>
      </c>
      <c r="B269" s="37"/>
      <c r="C269" s="37" t="s">
        <v>440</v>
      </c>
      <c r="D269" s="37"/>
      <c r="E269" s="38">
        <v>0</v>
      </c>
      <c r="F269" s="38"/>
      <c r="G269" s="39">
        <v>17.29</v>
      </c>
      <c r="H269" s="40">
        <v>246.9</v>
      </c>
      <c r="I269" s="35">
        <f t="shared" si="5"/>
        <v>0</v>
      </c>
      <c r="J269" s="30"/>
      <c r="K269" s="30"/>
      <c r="L269" s="30"/>
      <c r="M269" s="30"/>
    </row>
    <row r="270" spans="1:13" ht="26.25" customHeight="1">
      <c r="A270" s="37" t="s">
        <v>444</v>
      </c>
      <c r="B270" s="37"/>
      <c r="C270" s="37" t="s">
        <v>440</v>
      </c>
      <c r="D270" s="37"/>
      <c r="E270" s="38">
        <v>0</v>
      </c>
      <c r="F270" s="38"/>
      <c r="G270" s="39">
        <v>11.89</v>
      </c>
      <c r="H270" s="40"/>
      <c r="I270" s="35">
        <f t="shared" si="5"/>
        <v>0</v>
      </c>
      <c r="J270" s="30"/>
      <c r="K270" s="30"/>
      <c r="L270" s="30"/>
      <c r="M270" s="30"/>
    </row>
    <row r="271" spans="1:13" ht="12" customHeight="1">
      <c r="A271" s="37" t="s">
        <v>445</v>
      </c>
      <c r="B271" s="37"/>
      <c r="C271" s="37" t="s">
        <v>440</v>
      </c>
      <c r="D271" s="37"/>
      <c r="E271" s="38">
        <v>0</v>
      </c>
      <c r="F271" s="38"/>
      <c r="G271" s="39">
        <v>9.2899999999999991</v>
      </c>
      <c r="H271" s="40">
        <v>45.6</v>
      </c>
      <c r="I271" s="35">
        <f t="shared" si="5"/>
        <v>0</v>
      </c>
      <c r="J271" s="30"/>
      <c r="K271" s="30"/>
      <c r="L271" s="30"/>
      <c r="M271" s="30"/>
    </row>
    <row r="272" spans="1:13" ht="12" customHeight="1">
      <c r="A272" s="37" t="s">
        <v>446</v>
      </c>
      <c r="B272" s="37"/>
      <c r="C272" s="37" t="s">
        <v>440</v>
      </c>
      <c r="D272" s="37"/>
      <c r="E272" s="38">
        <v>0</v>
      </c>
      <c r="F272" s="38"/>
      <c r="G272" s="39">
        <v>18.89</v>
      </c>
      <c r="H272" s="40"/>
      <c r="I272" s="35">
        <f t="shared" si="5"/>
        <v>0</v>
      </c>
      <c r="J272" s="30"/>
      <c r="K272" s="30"/>
      <c r="L272" s="30"/>
      <c r="M272" s="30"/>
    </row>
    <row r="273" spans="1:13" ht="12.75" customHeight="1">
      <c r="A273" s="46"/>
      <c r="B273" s="46"/>
      <c r="C273" s="46"/>
      <c r="D273" s="46"/>
      <c r="E273" s="47"/>
      <c r="F273" s="47"/>
      <c r="G273" s="45"/>
      <c r="H273" s="45"/>
      <c r="I273" s="35"/>
      <c r="J273" s="30"/>
      <c r="K273" s="30"/>
      <c r="L273" s="30"/>
      <c r="M273" s="30"/>
    </row>
    <row r="274" spans="1:13" ht="12.75" customHeight="1">
      <c r="A274" s="75" t="s">
        <v>447</v>
      </c>
      <c r="B274" s="76"/>
      <c r="C274" s="76"/>
      <c r="D274" s="76"/>
      <c r="E274" s="76"/>
      <c r="F274" s="76"/>
      <c r="G274" s="77"/>
      <c r="H274" s="24"/>
      <c r="I274" s="35"/>
      <c r="J274" s="30"/>
      <c r="K274" s="30"/>
      <c r="L274" s="30"/>
      <c r="M274" s="30"/>
    </row>
    <row r="275" spans="1:13" ht="12" customHeight="1">
      <c r="A275" s="49" t="s">
        <v>13</v>
      </c>
      <c r="B275" s="49" t="s">
        <v>14</v>
      </c>
      <c r="C275" s="49" t="s">
        <v>15</v>
      </c>
      <c r="D275" s="49" t="s">
        <v>16</v>
      </c>
      <c r="E275" s="50" t="s">
        <v>17</v>
      </c>
      <c r="F275" s="50"/>
      <c r="G275" s="50" t="s">
        <v>18</v>
      </c>
      <c r="H275" s="51" t="s">
        <v>18</v>
      </c>
      <c r="I275" s="35"/>
      <c r="J275" s="30"/>
      <c r="K275" s="30"/>
      <c r="L275" s="30"/>
      <c r="M275" s="30"/>
    </row>
    <row r="276" spans="1:13" ht="12" customHeight="1">
      <c r="A276" s="37" t="s">
        <v>448</v>
      </c>
      <c r="B276" s="37" t="s">
        <v>449</v>
      </c>
      <c r="C276" s="37" t="s">
        <v>450</v>
      </c>
      <c r="D276" s="37"/>
      <c r="E276" s="38">
        <v>0</v>
      </c>
      <c r="F276" s="38"/>
      <c r="G276" s="39">
        <f>H276/12.25</f>
        <v>5.4857142857142858</v>
      </c>
      <c r="H276" s="40">
        <v>67.2</v>
      </c>
      <c r="I276" s="35">
        <f t="shared" ref="I276:I278" si="6">G276*E276</f>
        <v>0</v>
      </c>
      <c r="J276" s="30"/>
      <c r="K276" s="30"/>
      <c r="L276" s="30"/>
      <c r="M276" s="30"/>
    </row>
    <row r="277" spans="1:13" ht="12" customHeight="1">
      <c r="A277" s="37" t="s">
        <v>451</v>
      </c>
      <c r="B277" s="37" t="s">
        <v>452</v>
      </c>
      <c r="C277" s="37" t="s">
        <v>450</v>
      </c>
      <c r="D277" s="37"/>
      <c r="E277" s="38">
        <v>0</v>
      </c>
      <c r="F277" s="38"/>
      <c r="G277" s="39">
        <v>2.79</v>
      </c>
      <c r="H277" s="40">
        <v>33.700000000000003</v>
      </c>
      <c r="I277" s="35">
        <f t="shared" si="6"/>
        <v>0</v>
      </c>
      <c r="J277" s="30"/>
      <c r="K277" s="30"/>
      <c r="L277" s="30"/>
      <c r="M277" s="30"/>
    </row>
    <row r="278" spans="1:13" ht="12" customHeight="1">
      <c r="A278" s="37" t="s">
        <v>453</v>
      </c>
      <c r="B278" s="37" t="s">
        <v>454</v>
      </c>
      <c r="C278" s="37" t="s">
        <v>455</v>
      </c>
      <c r="D278" s="37"/>
      <c r="E278" s="38">
        <v>0</v>
      </c>
      <c r="F278" s="38"/>
      <c r="G278" s="39">
        <v>4.8899999999999997</v>
      </c>
      <c r="H278" s="40">
        <v>59.3</v>
      </c>
      <c r="I278" s="35">
        <f t="shared" si="6"/>
        <v>0</v>
      </c>
      <c r="J278" s="30"/>
      <c r="K278" s="30"/>
      <c r="L278" s="30"/>
      <c r="M278" s="30"/>
    </row>
    <row r="279" spans="1:13" ht="12.75" customHeight="1">
      <c r="A279" s="46"/>
      <c r="B279" s="46"/>
      <c r="C279" s="55"/>
      <c r="D279" s="55"/>
      <c r="E279" s="47"/>
      <c r="F279" s="47"/>
      <c r="G279" s="48"/>
      <c r="H279" s="48"/>
      <c r="I279" s="35"/>
      <c r="J279" s="30"/>
      <c r="K279" s="30"/>
      <c r="L279" s="30"/>
      <c r="M279" s="30"/>
    </row>
    <row r="280" spans="1:13" ht="12.75" customHeight="1">
      <c r="A280" s="75" t="s">
        <v>456</v>
      </c>
      <c r="B280" s="76"/>
      <c r="C280" s="76"/>
      <c r="D280" s="76"/>
      <c r="E280" s="76"/>
      <c r="F280" s="76"/>
      <c r="G280" s="77"/>
      <c r="H280" s="24"/>
      <c r="I280" s="35"/>
      <c r="J280" s="30"/>
      <c r="K280" s="30"/>
      <c r="L280" s="30"/>
      <c r="M280" s="30"/>
    </row>
    <row r="281" spans="1:13" ht="12" customHeight="1">
      <c r="A281" s="49" t="s">
        <v>13</v>
      </c>
      <c r="B281" s="49" t="s">
        <v>14</v>
      </c>
      <c r="C281" s="49" t="s">
        <v>15</v>
      </c>
      <c r="D281" s="49" t="s">
        <v>16</v>
      </c>
      <c r="E281" s="50" t="s">
        <v>17</v>
      </c>
      <c r="F281" s="50"/>
      <c r="G281" s="50" t="s">
        <v>18</v>
      </c>
      <c r="H281" s="51" t="s">
        <v>18</v>
      </c>
      <c r="I281" s="35"/>
      <c r="J281" s="30"/>
      <c r="K281" s="30"/>
      <c r="L281" s="30"/>
      <c r="M281" s="30"/>
    </row>
    <row r="282" spans="1:13" ht="12" customHeight="1">
      <c r="A282" s="37" t="s">
        <v>457</v>
      </c>
      <c r="B282" s="37" t="s">
        <v>458</v>
      </c>
      <c r="C282" s="37" t="s">
        <v>459</v>
      </c>
      <c r="D282" s="37"/>
      <c r="E282" s="38">
        <v>0</v>
      </c>
      <c r="F282" s="38"/>
      <c r="G282" s="39">
        <f>H282/5.25</f>
        <v>18.838095238095239</v>
      </c>
      <c r="H282" s="40">
        <v>98.9</v>
      </c>
      <c r="I282" s="35">
        <f t="shared" ref="I282:I284" si="7">G282*E282</f>
        <v>0</v>
      </c>
      <c r="J282" s="30"/>
      <c r="K282" s="30"/>
      <c r="L282" s="30"/>
      <c r="M282" s="30"/>
    </row>
    <row r="283" spans="1:13" ht="26.25" customHeight="1">
      <c r="A283" s="37" t="s">
        <v>460</v>
      </c>
      <c r="B283" s="37" t="s">
        <v>461</v>
      </c>
      <c r="C283" s="37" t="s">
        <v>462</v>
      </c>
      <c r="D283" s="37"/>
      <c r="E283" s="38">
        <v>0</v>
      </c>
      <c r="F283" s="38"/>
      <c r="G283" s="39">
        <v>5.39</v>
      </c>
      <c r="H283" s="40"/>
      <c r="I283" s="35">
        <f t="shared" si="7"/>
        <v>0</v>
      </c>
      <c r="J283" s="30"/>
      <c r="K283" s="30"/>
      <c r="L283" s="30"/>
      <c r="M283" s="30"/>
    </row>
    <row r="284" spans="1:13" ht="12" customHeight="1">
      <c r="A284" s="37" t="s">
        <v>463</v>
      </c>
      <c r="B284" s="37" t="s">
        <v>464</v>
      </c>
      <c r="C284" s="37" t="s">
        <v>465</v>
      </c>
      <c r="D284" s="37"/>
      <c r="E284" s="38">
        <v>0</v>
      </c>
      <c r="F284" s="38"/>
      <c r="G284" s="39">
        <v>7.19</v>
      </c>
      <c r="H284" s="40"/>
      <c r="I284" s="35">
        <f t="shared" si="7"/>
        <v>0</v>
      </c>
      <c r="J284" s="30"/>
      <c r="K284" s="30"/>
      <c r="L284" s="30"/>
      <c r="M284" s="30"/>
    </row>
    <row r="285" spans="1:13" ht="12.75" customHeight="1">
      <c r="A285" s="37"/>
      <c r="B285" s="37"/>
      <c r="C285" s="37"/>
      <c r="D285" s="37"/>
      <c r="E285" s="38"/>
      <c r="F285" s="38"/>
      <c r="G285" s="39"/>
      <c r="H285" s="40"/>
      <c r="I285" s="35"/>
      <c r="J285" s="30"/>
      <c r="K285" s="30"/>
      <c r="L285" s="30"/>
      <c r="M285" s="30"/>
    </row>
    <row r="286" spans="1:13" ht="26.25" customHeight="1">
      <c r="A286" s="37" t="s">
        <v>466</v>
      </c>
      <c r="B286" s="37" t="s">
        <v>467</v>
      </c>
      <c r="C286" s="37" t="s">
        <v>468</v>
      </c>
      <c r="D286" s="37"/>
      <c r="E286" s="38">
        <v>0</v>
      </c>
      <c r="F286" s="38"/>
      <c r="G286" s="39">
        <v>12.29</v>
      </c>
      <c r="H286" s="40"/>
      <c r="I286" s="35">
        <f t="shared" ref="I286:I305" si="8">G286*E286</f>
        <v>0</v>
      </c>
      <c r="J286" s="30"/>
      <c r="K286" s="30"/>
      <c r="L286" s="30"/>
      <c r="M286" s="30"/>
    </row>
    <row r="287" spans="1:13" ht="26.25" customHeight="1">
      <c r="A287" s="37" t="s">
        <v>469</v>
      </c>
      <c r="B287" s="37" t="s">
        <v>467</v>
      </c>
      <c r="C287" s="37" t="s">
        <v>470</v>
      </c>
      <c r="D287" s="37"/>
      <c r="E287" s="38">
        <v>0</v>
      </c>
      <c r="F287" s="38"/>
      <c r="G287" s="39">
        <v>15.69</v>
      </c>
      <c r="H287" s="40"/>
      <c r="I287" s="35">
        <f t="shared" si="8"/>
        <v>0</v>
      </c>
      <c r="J287" s="30"/>
      <c r="K287" s="30"/>
      <c r="L287" s="30"/>
      <c r="M287" s="30"/>
    </row>
    <row r="288" spans="1:13" ht="12" customHeight="1">
      <c r="A288" s="37" t="s">
        <v>471</v>
      </c>
      <c r="B288" s="37" t="s">
        <v>472</v>
      </c>
      <c r="C288" s="37" t="s">
        <v>473</v>
      </c>
      <c r="D288" s="37"/>
      <c r="E288" s="38">
        <v>0</v>
      </c>
      <c r="F288" s="38"/>
      <c r="G288" s="39">
        <v>4.59</v>
      </c>
      <c r="H288" s="40"/>
      <c r="I288" s="35">
        <f t="shared" si="8"/>
        <v>0</v>
      </c>
      <c r="J288" s="30"/>
      <c r="K288" s="30"/>
      <c r="L288" s="30"/>
      <c r="M288" s="30"/>
    </row>
    <row r="289" spans="1:13" ht="12" customHeight="1">
      <c r="A289" s="37" t="s">
        <v>471</v>
      </c>
      <c r="B289" s="37" t="s">
        <v>474</v>
      </c>
      <c r="C289" s="37" t="s">
        <v>475</v>
      </c>
      <c r="D289" s="37"/>
      <c r="E289" s="38">
        <v>0</v>
      </c>
      <c r="F289" s="38"/>
      <c r="G289" s="39">
        <v>6.49</v>
      </c>
      <c r="H289" s="40"/>
      <c r="I289" s="35">
        <f t="shared" si="8"/>
        <v>0</v>
      </c>
      <c r="J289" s="30"/>
      <c r="K289" s="30"/>
      <c r="L289" s="30"/>
      <c r="M289" s="30"/>
    </row>
    <row r="290" spans="1:13" ht="12" customHeight="1">
      <c r="A290" s="37" t="s">
        <v>476</v>
      </c>
      <c r="B290" s="37" t="s">
        <v>477</v>
      </c>
      <c r="C290" s="37" t="s">
        <v>478</v>
      </c>
      <c r="D290" s="37"/>
      <c r="E290" s="38">
        <v>0</v>
      </c>
      <c r="F290" s="38"/>
      <c r="G290" s="39">
        <v>4.3899999999999997</v>
      </c>
      <c r="H290" s="40"/>
      <c r="I290" s="35">
        <f t="shared" si="8"/>
        <v>0</v>
      </c>
      <c r="J290" s="41"/>
      <c r="K290" s="30"/>
      <c r="L290" s="30"/>
      <c r="M290" s="30"/>
    </row>
    <row r="291" spans="1:13" ht="12" customHeight="1">
      <c r="A291" s="37" t="s">
        <v>479</v>
      </c>
      <c r="B291" s="37" t="s">
        <v>480</v>
      </c>
      <c r="C291" s="37" t="s">
        <v>478</v>
      </c>
      <c r="D291" s="37"/>
      <c r="E291" s="38">
        <v>0</v>
      </c>
      <c r="F291" s="38"/>
      <c r="G291" s="39">
        <v>3.89</v>
      </c>
      <c r="H291" s="40"/>
      <c r="I291" s="35">
        <f t="shared" si="8"/>
        <v>0</v>
      </c>
      <c r="J291" s="30"/>
      <c r="K291" s="30"/>
      <c r="L291" s="30"/>
      <c r="M291" s="30"/>
    </row>
    <row r="292" spans="1:13" ht="12" customHeight="1">
      <c r="A292" s="37" t="s">
        <v>481</v>
      </c>
      <c r="B292" s="37" t="s">
        <v>482</v>
      </c>
      <c r="C292" s="37" t="s">
        <v>483</v>
      </c>
      <c r="D292" s="37"/>
      <c r="E292" s="38">
        <v>0</v>
      </c>
      <c r="F292" s="38"/>
      <c r="G292" s="39">
        <v>4.99</v>
      </c>
      <c r="H292" s="40"/>
      <c r="I292" s="35">
        <f t="shared" si="8"/>
        <v>0</v>
      </c>
      <c r="J292" s="30"/>
      <c r="K292" s="30"/>
      <c r="L292" s="30"/>
      <c r="M292" s="30"/>
    </row>
    <row r="293" spans="1:13" ht="12" customHeight="1">
      <c r="A293" s="37" t="s">
        <v>484</v>
      </c>
      <c r="B293" s="37" t="s">
        <v>485</v>
      </c>
      <c r="C293" s="37" t="s">
        <v>486</v>
      </c>
      <c r="D293" s="37"/>
      <c r="E293" s="38">
        <v>0</v>
      </c>
      <c r="F293" s="38"/>
      <c r="G293" s="39">
        <v>3.09</v>
      </c>
      <c r="H293" s="40"/>
      <c r="I293" s="35">
        <f t="shared" si="8"/>
        <v>0</v>
      </c>
      <c r="J293" s="30"/>
      <c r="K293" s="30"/>
      <c r="L293" s="30"/>
      <c r="M293" s="30"/>
    </row>
    <row r="294" spans="1:13" ht="12" customHeight="1">
      <c r="A294" s="37" t="s">
        <v>487</v>
      </c>
      <c r="B294" s="37" t="s">
        <v>485</v>
      </c>
      <c r="C294" s="37" t="s">
        <v>488</v>
      </c>
      <c r="D294" s="37"/>
      <c r="E294" s="38">
        <v>0</v>
      </c>
      <c r="F294" s="38"/>
      <c r="G294" s="39">
        <v>3.59</v>
      </c>
      <c r="H294" s="40"/>
      <c r="I294" s="35">
        <f t="shared" si="8"/>
        <v>0</v>
      </c>
      <c r="J294" s="30"/>
      <c r="K294" s="30"/>
      <c r="L294" s="30"/>
      <c r="M294" s="30"/>
    </row>
    <row r="295" spans="1:13" ht="12" customHeight="1">
      <c r="A295" s="37" t="s">
        <v>489</v>
      </c>
      <c r="B295" s="37" t="s">
        <v>472</v>
      </c>
      <c r="C295" s="37" t="s">
        <v>468</v>
      </c>
      <c r="D295" s="37"/>
      <c r="E295" s="38">
        <v>0</v>
      </c>
      <c r="F295" s="38"/>
      <c r="G295" s="39">
        <v>4.6900000000000004</v>
      </c>
      <c r="H295" s="40"/>
      <c r="I295" s="35">
        <f t="shared" si="8"/>
        <v>0</v>
      </c>
      <c r="J295" s="30"/>
      <c r="K295" s="30"/>
      <c r="L295" s="30"/>
      <c r="M295" s="30"/>
    </row>
    <row r="296" spans="1:13" ht="12" customHeight="1">
      <c r="A296" s="37" t="s">
        <v>489</v>
      </c>
      <c r="B296" s="37" t="s">
        <v>474</v>
      </c>
      <c r="C296" s="37" t="s">
        <v>475</v>
      </c>
      <c r="D296" s="37"/>
      <c r="E296" s="38">
        <v>0</v>
      </c>
      <c r="F296" s="38"/>
      <c r="G296" s="39">
        <v>7.29</v>
      </c>
      <c r="H296" s="40"/>
      <c r="I296" s="35">
        <f t="shared" si="8"/>
        <v>0</v>
      </c>
      <c r="J296" s="30"/>
      <c r="K296" s="30"/>
      <c r="L296" s="30"/>
      <c r="M296" s="30"/>
    </row>
    <row r="297" spans="1:13" ht="12" customHeight="1">
      <c r="A297" s="37" t="s">
        <v>489</v>
      </c>
      <c r="B297" s="37" t="s">
        <v>490</v>
      </c>
      <c r="C297" s="37" t="s">
        <v>475</v>
      </c>
      <c r="D297" s="37"/>
      <c r="E297" s="38">
        <v>0</v>
      </c>
      <c r="F297" s="38"/>
      <c r="G297" s="39">
        <v>4.09</v>
      </c>
      <c r="H297" s="40"/>
      <c r="I297" s="35">
        <f t="shared" si="8"/>
        <v>0</v>
      </c>
      <c r="J297" s="30"/>
      <c r="K297" s="30"/>
      <c r="L297" s="56"/>
      <c r="M297" s="30"/>
    </row>
    <row r="298" spans="1:13" ht="12.75" customHeight="1">
      <c r="A298" s="37" t="s">
        <v>491</v>
      </c>
      <c r="B298" s="37" t="s">
        <v>492</v>
      </c>
      <c r="C298" s="37" t="s">
        <v>493</v>
      </c>
      <c r="D298" s="37"/>
      <c r="E298" s="38">
        <v>0</v>
      </c>
      <c r="F298" s="38"/>
      <c r="G298" s="39">
        <v>19.489999999999998</v>
      </c>
      <c r="H298" s="40">
        <v>139.19999999999999</v>
      </c>
      <c r="I298" s="35">
        <f t="shared" si="8"/>
        <v>0</v>
      </c>
      <c r="J298" s="30"/>
      <c r="K298" s="30"/>
      <c r="L298" s="30"/>
      <c r="M298" s="30"/>
    </row>
    <row r="299" spans="1:13" ht="12.75" customHeight="1">
      <c r="A299" s="37" t="s">
        <v>494</v>
      </c>
      <c r="B299" s="37" t="s">
        <v>492</v>
      </c>
      <c r="C299" s="37" t="s">
        <v>470</v>
      </c>
      <c r="D299" s="37"/>
      <c r="E299" s="38">
        <v>0</v>
      </c>
      <c r="F299" s="38"/>
      <c r="G299" s="39">
        <v>19.690000000000001</v>
      </c>
      <c r="H299" s="40">
        <v>155.4</v>
      </c>
      <c r="I299" s="35">
        <f t="shared" si="8"/>
        <v>0</v>
      </c>
      <c r="J299" s="30"/>
      <c r="K299" s="30"/>
      <c r="L299" s="30"/>
      <c r="M299" s="30"/>
    </row>
    <row r="300" spans="1:13" ht="12.75" customHeight="1">
      <c r="A300" s="37" t="s">
        <v>495</v>
      </c>
      <c r="B300" s="37" t="s">
        <v>492</v>
      </c>
      <c r="C300" s="37" t="s">
        <v>470</v>
      </c>
      <c r="D300" s="37"/>
      <c r="E300" s="38">
        <v>0</v>
      </c>
      <c r="F300" s="38"/>
      <c r="G300" s="39">
        <v>19.89</v>
      </c>
      <c r="H300" s="40">
        <v>158.4</v>
      </c>
      <c r="I300" s="35">
        <f t="shared" si="8"/>
        <v>0</v>
      </c>
      <c r="J300" s="30"/>
      <c r="K300" s="30"/>
      <c r="L300" s="30"/>
      <c r="M300" s="30"/>
    </row>
    <row r="301" spans="1:13" ht="12.75" customHeight="1">
      <c r="A301" s="37" t="s">
        <v>496</v>
      </c>
      <c r="B301" s="37" t="s">
        <v>492</v>
      </c>
      <c r="C301" s="37" t="s">
        <v>497</v>
      </c>
      <c r="D301" s="37"/>
      <c r="E301" s="38">
        <v>0</v>
      </c>
      <c r="F301" s="38"/>
      <c r="G301" s="39">
        <v>19.09</v>
      </c>
      <c r="H301" s="40">
        <v>196.8</v>
      </c>
      <c r="I301" s="35">
        <f t="shared" si="8"/>
        <v>0</v>
      </c>
      <c r="J301" s="30"/>
      <c r="K301" s="30"/>
      <c r="L301" s="30"/>
      <c r="M301" s="30"/>
    </row>
    <row r="302" spans="1:13" ht="12.75" customHeight="1">
      <c r="A302" s="37" t="s">
        <v>498</v>
      </c>
      <c r="B302" s="37" t="s">
        <v>499</v>
      </c>
      <c r="C302" s="37" t="s">
        <v>500</v>
      </c>
      <c r="D302" s="37"/>
      <c r="E302" s="38"/>
      <c r="F302" s="38"/>
      <c r="G302" s="39">
        <v>9.09</v>
      </c>
      <c r="H302" s="40"/>
      <c r="I302" s="35">
        <f t="shared" si="8"/>
        <v>0</v>
      </c>
      <c r="J302" s="30"/>
      <c r="K302" s="30"/>
      <c r="L302" s="30"/>
      <c r="M302" s="30"/>
    </row>
    <row r="303" spans="1:13" ht="12" customHeight="1">
      <c r="A303" s="37" t="s">
        <v>498</v>
      </c>
      <c r="B303" s="37" t="s">
        <v>501</v>
      </c>
      <c r="C303" s="37" t="s">
        <v>500</v>
      </c>
      <c r="D303" s="37"/>
      <c r="E303" s="38">
        <v>0</v>
      </c>
      <c r="F303" s="38"/>
      <c r="G303" s="39">
        <v>9.09</v>
      </c>
      <c r="H303" s="40"/>
      <c r="I303" s="35">
        <f t="shared" si="8"/>
        <v>0</v>
      </c>
      <c r="J303" s="30"/>
      <c r="K303" s="30"/>
      <c r="L303" s="30"/>
      <c r="M303" s="30"/>
    </row>
    <row r="304" spans="1:13" ht="12" customHeight="1">
      <c r="A304" s="37" t="s">
        <v>502</v>
      </c>
      <c r="B304" s="37" t="s">
        <v>503</v>
      </c>
      <c r="C304" s="37" t="s">
        <v>504</v>
      </c>
      <c r="D304" s="37"/>
      <c r="E304" s="38">
        <v>0</v>
      </c>
      <c r="F304" s="38"/>
      <c r="G304" s="39">
        <v>7.39</v>
      </c>
      <c r="H304" s="48"/>
      <c r="I304" s="35">
        <f t="shared" si="8"/>
        <v>0</v>
      </c>
      <c r="J304" s="30"/>
      <c r="K304" s="30"/>
      <c r="L304" s="30"/>
      <c r="M304" s="30"/>
    </row>
    <row r="305" spans="1:13" ht="12" customHeight="1">
      <c r="A305" s="37" t="s">
        <v>502</v>
      </c>
      <c r="B305" s="37" t="s">
        <v>505</v>
      </c>
      <c r="C305" s="37" t="s">
        <v>504</v>
      </c>
      <c r="D305" s="37"/>
      <c r="E305" s="38">
        <v>0</v>
      </c>
      <c r="F305" s="38"/>
      <c r="G305" s="39">
        <v>7.49</v>
      </c>
      <c r="H305" s="48"/>
      <c r="I305" s="35">
        <f t="shared" si="8"/>
        <v>0</v>
      </c>
      <c r="J305" s="30"/>
      <c r="K305" s="30"/>
      <c r="L305" s="30"/>
      <c r="M305" s="30"/>
    </row>
    <row r="306" spans="1:13" ht="12.75" customHeight="1">
      <c r="A306" s="46"/>
      <c r="B306" s="46"/>
      <c r="C306" s="46"/>
      <c r="D306" s="46"/>
      <c r="E306" s="47"/>
      <c r="F306" s="47"/>
      <c r="G306" s="48"/>
      <c r="H306" s="48"/>
      <c r="I306" s="35"/>
      <c r="J306" s="30"/>
      <c r="K306" s="30"/>
      <c r="L306" s="30"/>
      <c r="M306" s="30"/>
    </row>
    <row r="307" spans="1:13" ht="12.75" customHeight="1">
      <c r="A307" s="75" t="s">
        <v>506</v>
      </c>
      <c r="B307" s="76"/>
      <c r="C307" s="76"/>
      <c r="D307" s="76"/>
      <c r="E307" s="76"/>
      <c r="F307" s="76"/>
      <c r="G307" s="77"/>
      <c r="H307" s="24"/>
      <c r="I307" s="35"/>
      <c r="J307" s="30"/>
      <c r="K307" s="30"/>
      <c r="L307" s="30"/>
      <c r="M307" s="30"/>
    </row>
    <row r="308" spans="1:13" ht="12.75" customHeight="1">
      <c r="A308" s="49" t="s">
        <v>13</v>
      </c>
      <c r="B308" s="49" t="s">
        <v>14</v>
      </c>
      <c r="C308" s="49" t="s">
        <v>15</v>
      </c>
      <c r="D308" s="49" t="s">
        <v>16</v>
      </c>
      <c r="E308" s="50" t="s">
        <v>17</v>
      </c>
      <c r="F308" s="50"/>
      <c r="G308" s="50" t="s">
        <v>18</v>
      </c>
      <c r="H308" s="51" t="s">
        <v>18</v>
      </c>
      <c r="I308" s="35"/>
      <c r="J308" s="30"/>
      <c r="K308" s="30"/>
      <c r="L308" s="30"/>
      <c r="M308" s="30"/>
    </row>
    <row r="309" spans="1:13" ht="12.75" customHeight="1">
      <c r="A309" s="37" t="s">
        <v>507</v>
      </c>
      <c r="B309" s="37" t="s">
        <v>508</v>
      </c>
      <c r="C309" s="37" t="s">
        <v>509</v>
      </c>
      <c r="D309" s="37"/>
      <c r="E309" s="38">
        <v>0</v>
      </c>
      <c r="F309" s="38"/>
      <c r="G309" s="39">
        <v>2.5299999999999998</v>
      </c>
      <c r="H309" s="40">
        <v>13.5</v>
      </c>
      <c r="I309" s="35">
        <f t="shared" ref="I309:I320" si="9">G309*E309</f>
        <v>0</v>
      </c>
      <c r="J309" s="30"/>
      <c r="K309" s="30"/>
      <c r="L309" s="30"/>
      <c r="M309" s="30"/>
    </row>
    <row r="310" spans="1:13" ht="55.5" customHeight="1">
      <c r="A310" s="37" t="s">
        <v>510</v>
      </c>
      <c r="B310" s="37" t="s">
        <v>508</v>
      </c>
      <c r="C310" s="37" t="s">
        <v>511</v>
      </c>
      <c r="D310" s="37"/>
      <c r="E310" s="38">
        <v>0</v>
      </c>
      <c r="F310" s="38"/>
      <c r="G310" s="39">
        <v>2.5299999999999998</v>
      </c>
      <c r="H310" s="40">
        <v>14.45</v>
      </c>
      <c r="I310" s="35">
        <f t="shared" si="9"/>
        <v>0</v>
      </c>
      <c r="J310" s="30"/>
      <c r="K310" s="30"/>
      <c r="L310" s="30"/>
      <c r="M310" s="30"/>
    </row>
    <row r="311" spans="1:13" ht="67.5" customHeight="1">
      <c r="A311" s="37" t="s">
        <v>512</v>
      </c>
      <c r="B311" s="37" t="s">
        <v>508</v>
      </c>
      <c r="C311" s="37" t="s">
        <v>513</v>
      </c>
      <c r="D311" s="37"/>
      <c r="E311" s="38">
        <v>0</v>
      </c>
      <c r="F311" s="38"/>
      <c r="G311" s="39">
        <v>2.5299999999999998</v>
      </c>
      <c r="H311" s="40">
        <v>15.1</v>
      </c>
      <c r="I311" s="35">
        <f t="shared" si="9"/>
        <v>0</v>
      </c>
      <c r="J311" s="30"/>
      <c r="K311" s="30"/>
      <c r="L311" s="30"/>
      <c r="M311" s="30"/>
    </row>
    <row r="312" spans="1:13" ht="24.75" customHeight="1">
      <c r="A312" s="37" t="s">
        <v>514</v>
      </c>
      <c r="B312" s="37" t="s">
        <v>515</v>
      </c>
      <c r="C312" s="37" t="s">
        <v>516</v>
      </c>
      <c r="D312" s="37"/>
      <c r="E312" s="38">
        <v>0</v>
      </c>
      <c r="F312" s="38"/>
      <c r="G312" s="39">
        <v>8.26</v>
      </c>
      <c r="H312" s="40">
        <v>55</v>
      </c>
      <c r="I312" s="35">
        <f t="shared" si="9"/>
        <v>0</v>
      </c>
      <c r="J312" s="30"/>
      <c r="K312" s="30"/>
      <c r="L312" s="30"/>
      <c r="M312" s="30"/>
    </row>
    <row r="313" spans="1:13" ht="12.75" customHeight="1">
      <c r="A313" s="37" t="s">
        <v>517</v>
      </c>
      <c r="B313" s="37" t="s">
        <v>515</v>
      </c>
      <c r="C313" s="37" t="s">
        <v>516</v>
      </c>
      <c r="D313" s="37"/>
      <c r="E313" s="38">
        <v>0</v>
      </c>
      <c r="F313" s="38"/>
      <c r="G313" s="39">
        <v>8.26</v>
      </c>
      <c r="H313" s="40">
        <v>55</v>
      </c>
      <c r="I313" s="35">
        <f t="shared" si="9"/>
        <v>0</v>
      </c>
      <c r="J313" s="30"/>
      <c r="K313" s="30"/>
      <c r="L313" s="30"/>
      <c r="M313" s="30"/>
    </row>
    <row r="314" spans="1:13" ht="38.25" customHeight="1">
      <c r="A314" s="37" t="s">
        <v>518</v>
      </c>
      <c r="B314" s="37" t="s">
        <v>515</v>
      </c>
      <c r="C314" s="37" t="s">
        <v>519</v>
      </c>
      <c r="D314" s="37"/>
      <c r="E314" s="38">
        <v>0</v>
      </c>
      <c r="F314" s="38"/>
      <c r="G314" s="39">
        <v>8.26</v>
      </c>
      <c r="H314" s="40">
        <v>57.3</v>
      </c>
      <c r="I314" s="35">
        <f t="shared" si="9"/>
        <v>0</v>
      </c>
      <c r="J314" s="30"/>
      <c r="K314" s="30"/>
      <c r="L314" s="30"/>
      <c r="M314" s="30"/>
    </row>
    <row r="315" spans="1:13" ht="12" customHeight="1">
      <c r="A315" s="37" t="s">
        <v>520</v>
      </c>
      <c r="B315" s="37" t="s">
        <v>515</v>
      </c>
      <c r="C315" s="37" t="s">
        <v>521</v>
      </c>
      <c r="D315" s="37"/>
      <c r="E315" s="38">
        <v>0</v>
      </c>
      <c r="F315" s="38"/>
      <c r="G315" s="39">
        <v>26.79</v>
      </c>
      <c r="H315" s="40">
        <v>137.19999999999999</v>
      </c>
      <c r="I315" s="35">
        <f t="shared" si="9"/>
        <v>0</v>
      </c>
      <c r="J315" s="30"/>
      <c r="K315" s="30"/>
      <c r="L315" s="30"/>
      <c r="M315" s="30"/>
    </row>
    <row r="316" spans="1:13" ht="12" customHeight="1">
      <c r="A316" s="37" t="s">
        <v>522</v>
      </c>
      <c r="B316" s="37" t="s">
        <v>515</v>
      </c>
      <c r="C316" s="37" t="s">
        <v>521</v>
      </c>
      <c r="D316" s="37"/>
      <c r="E316" s="38">
        <v>0</v>
      </c>
      <c r="F316" s="38"/>
      <c r="G316" s="39">
        <v>26.99</v>
      </c>
      <c r="H316" s="40">
        <v>131.19999999999999</v>
      </c>
      <c r="I316" s="35">
        <f t="shared" si="9"/>
        <v>0</v>
      </c>
      <c r="J316" s="30"/>
      <c r="K316" s="30"/>
      <c r="L316" s="30"/>
      <c r="M316" s="30"/>
    </row>
    <row r="317" spans="1:13" ht="12" customHeight="1">
      <c r="A317" s="37" t="s">
        <v>523</v>
      </c>
      <c r="B317" s="37" t="s">
        <v>515</v>
      </c>
      <c r="C317" s="37" t="s">
        <v>521</v>
      </c>
      <c r="D317" s="37"/>
      <c r="E317" s="38">
        <v>0</v>
      </c>
      <c r="F317" s="38"/>
      <c r="G317" s="39">
        <v>26.49</v>
      </c>
      <c r="H317" s="40">
        <v>155.19999999999999</v>
      </c>
      <c r="I317" s="35">
        <f t="shared" si="9"/>
        <v>0</v>
      </c>
      <c r="J317" s="30"/>
      <c r="K317" s="30"/>
      <c r="L317" s="30"/>
      <c r="M317" s="30"/>
    </row>
    <row r="318" spans="1:13" ht="12" customHeight="1">
      <c r="A318" s="37" t="s">
        <v>524</v>
      </c>
      <c r="B318" s="37" t="s">
        <v>515</v>
      </c>
      <c r="C318" s="37" t="s">
        <v>521</v>
      </c>
      <c r="D318" s="37"/>
      <c r="E318" s="38">
        <v>0</v>
      </c>
      <c r="F318" s="38"/>
      <c r="G318" s="39">
        <v>26.89</v>
      </c>
      <c r="H318" s="40">
        <v>175.6</v>
      </c>
      <c r="I318" s="35">
        <f t="shared" si="9"/>
        <v>0</v>
      </c>
      <c r="J318" s="30"/>
      <c r="K318" s="30"/>
      <c r="L318" s="30"/>
      <c r="M318" s="30"/>
    </row>
    <row r="319" spans="1:13" ht="12" customHeight="1">
      <c r="A319" s="37" t="s">
        <v>525</v>
      </c>
      <c r="B319" s="37" t="s">
        <v>515</v>
      </c>
      <c r="C319" s="37" t="s">
        <v>521</v>
      </c>
      <c r="D319" s="37"/>
      <c r="E319" s="38">
        <v>0</v>
      </c>
      <c r="F319" s="38"/>
      <c r="G319" s="39">
        <v>27.99</v>
      </c>
      <c r="H319" s="40">
        <v>196.4</v>
      </c>
      <c r="I319" s="35">
        <f t="shared" si="9"/>
        <v>0</v>
      </c>
      <c r="J319" s="30"/>
      <c r="K319" s="30"/>
      <c r="L319" s="30"/>
      <c r="M319" s="30"/>
    </row>
    <row r="320" spans="1:13" ht="12" customHeight="1">
      <c r="A320" s="37" t="s">
        <v>526</v>
      </c>
      <c r="B320" s="37" t="s">
        <v>527</v>
      </c>
      <c r="C320" s="37" t="s">
        <v>528</v>
      </c>
      <c r="D320" s="37"/>
      <c r="E320" s="38">
        <v>0</v>
      </c>
      <c r="F320" s="38"/>
      <c r="G320" s="39">
        <v>27.99</v>
      </c>
      <c r="H320" s="40">
        <v>139.19999999999999</v>
      </c>
      <c r="I320" s="35">
        <f t="shared" si="9"/>
        <v>0</v>
      </c>
      <c r="J320" s="30"/>
      <c r="K320" s="30"/>
      <c r="L320" s="30"/>
      <c r="M320" s="30"/>
    </row>
    <row r="321" spans="1:13" ht="12.75" customHeight="1">
      <c r="A321" s="46"/>
      <c r="B321" s="46"/>
      <c r="C321" s="55"/>
      <c r="D321" s="55"/>
      <c r="E321" s="47"/>
      <c r="F321" s="47"/>
      <c r="G321" s="48"/>
      <c r="H321" s="48"/>
      <c r="I321" s="35"/>
      <c r="J321" s="30"/>
      <c r="K321" s="30"/>
      <c r="L321" s="30"/>
      <c r="M321" s="30"/>
    </row>
    <row r="322" spans="1:13" ht="12.75" customHeight="1">
      <c r="A322" s="46"/>
      <c r="B322" s="46"/>
      <c r="C322" s="55"/>
      <c r="D322" s="55"/>
      <c r="E322" s="47"/>
      <c r="F322" s="47"/>
      <c r="G322" s="48"/>
      <c r="H322" s="48"/>
      <c r="I322" s="35"/>
      <c r="J322" s="8"/>
      <c r="K322" s="8"/>
    </row>
    <row r="323" spans="1:13" ht="13.5" customHeight="1">
      <c r="A323" s="75" t="s">
        <v>529</v>
      </c>
      <c r="B323" s="76"/>
      <c r="C323" s="76"/>
      <c r="D323" s="76"/>
      <c r="E323" s="76"/>
      <c r="F323" s="76"/>
      <c r="G323" s="77"/>
      <c r="H323" s="57"/>
      <c r="I323" s="35"/>
    </row>
    <row r="324" spans="1:13" ht="12.75" customHeight="1">
      <c r="A324" s="58" t="s">
        <v>13</v>
      </c>
      <c r="B324" s="58" t="s">
        <v>14</v>
      </c>
      <c r="C324" s="58" t="s">
        <v>15</v>
      </c>
      <c r="D324" s="58"/>
      <c r="E324" s="59" t="s">
        <v>17</v>
      </c>
      <c r="F324" s="59"/>
      <c r="G324" s="60" t="s">
        <v>18</v>
      </c>
      <c r="H324" s="61"/>
      <c r="I324" s="35"/>
    </row>
    <row r="325" spans="1:13" ht="12.75" customHeight="1">
      <c r="A325" s="37"/>
      <c r="B325" s="37"/>
      <c r="C325" s="37"/>
      <c r="D325" s="37"/>
      <c r="E325" s="38">
        <v>0</v>
      </c>
      <c r="F325" s="38"/>
      <c r="G325" s="39"/>
      <c r="H325" s="48"/>
      <c r="I325" s="35">
        <f t="shared" ref="I325:I329" si="10">G325*E325</f>
        <v>0</v>
      </c>
    </row>
    <row r="326" spans="1:13" ht="12.75" customHeight="1">
      <c r="A326" s="37"/>
      <c r="B326" s="37"/>
      <c r="C326" s="37"/>
      <c r="D326" s="37"/>
      <c r="E326" s="38">
        <v>0</v>
      </c>
      <c r="F326" s="38"/>
      <c r="G326" s="39"/>
      <c r="H326" s="48"/>
      <c r="I326" s="35">
        <f t="shared" si="10"/>
        <v>0</v>
      </c>
    </row>
    <row r="327" spans="1:13" ht="12.75" customHeight="1">
      <c r="A327" s="37"/>
      <c r="B327" s="37"/>
      <c r="C327" s="37"/>
      <c r="D327" s="37"/>
      <c r="E327" s="38">
        <v>0</v>
      </c>
      <c r="F327" s="38"/>
      <c r="G327" s="39"/>
      <c r="H327" s="48"/>
      <c r="I327" s="35">
        <f t="shared" si="10"/>
        <v>0</v>
      </c>
    </row>
    <row r="328" spans="1:13" ht="12.75" customHeight="1">
      <c r="A328" s="37"/>
      <c r="B328" s="37"/>
      <c r="C328" s="37"/>
      <c r="D328" s="37"/>
      <c r="E328" s="38">
        <v>0</v>
      </c>
      <c r="F328" s="38"/>
      <c r="G328" s="39"/>
      <c r="H328" s="48"/>
      <c r="I328" s="35">
        <f t="shared" si="10"/>
        <v>0</v>
      </c>
    </row>
    <row r="329" spans="1:13" ht="12.75" customHeight="1">
      <c r="A329" s="37"/>
      <c r="B329" s="37"/>
      <c r="C329" s="37"/>
      <c r="D329" s="37"/>
      <c r="E329" s="38">
        <v>0</v>
      </c>
      <c r="F329" s="38"/>
      <c r="G329" s="39"/>
      <c r="H329" s="48"/>
      <c r="I329" s="35">
        <f t="shared" si="10"/>
        <v>0</v>
      </c>
    </row>
    <row r="330" spans="1:13" ht="12.75" customHeight="1">
      <c r="A330" s="45"/>
      <c r="B330" s="45"/>
      <c r="C330" s="62" t="s">
        <v>530</v>
      </c>
      <c r="D330" s="62"/>
      <c r="E330" s="47" t="e">
        <f>SUM(E14:E97)+SUM(E101:E109)+SUM(E113:E229)+SUM(E233:E261)+SUM(E265:E272)+SUM(E276:E278)+SUM(E282:E305)+SUM(E309:E320)+SUM(#REF!)+SUM(E325:E329)</f>
        <v>#REF!</v>
      </c>
      <c r="F330" s="47"/>
      <c r="G330" s="48"/>
      <c r="H330" s="48"/>
      <c r="I330" s="63"/>
    </row>
    <row r="331" spans="1:13" ht="12.75" customHeight="1">
      <c r="A331" s="64" t="s">
        <v>539</v>
      </c>
      <c r="B331" s="45"/>
      <c r="C331" s="46"/>
      <c r="D331" s="46"/>
      <c r="E331" s="47"/>
      <c r="F331" s="47"/>
      <c r="G331" s="65" t="s">
        <v>531</v>
      </c>
      <c r="H331" s="65"/>
      <c r="I331" s="66">
        <f>SUM(I15:I330)</f>
        <v>0</v>
      </c>
    </row>
    <row r="332" spans="1:13" ht="12.75" customHeight="1">
      <c r="A332" s="67" t="s">
        <v>532</v>
      </c>
      <c r="B332" s="45"/>
      <c r="C332" s="46"/>
      <c r="D332" s="46"/>
      <c r="E332" s="47"/>
      <c r="F332" s="47"/>
      <c r="G332" s="68" t="s">
        <v>533</v>
      </c>
      <c r="H332" s="68"/>
      <c r="I332" s="66">
        <f>I331*1.2-I331</f>
        <v>0</v>
      </c>
    </row>
    <row r="333" spans="1:13" ht="12.75" customHeight="1">
      <c r="A333" s="69" t="s">
        <v>534</v>
      </c>
      <c r="B333" s="45"/>
      <c r="C333" s="46"/>
      <c r="D333" s="46"/>
      <c r="E333" s="47"/>
      <c r="F333" s="47"/>
      <c r="G333" s="68" t="s">
        <v>535</v>
      </c>
      <c r="H333" s="65"/>
      <c r="I333" s="70">
        <f>I331+I332</f>
        <v>0</v>
      </c>
    </row>
    <row r="334" spans="1:13" ht="12.75" customHeight="1">
      <c r="A334" s="71" t="s">
        <v>536</v>
      </c>
      <c r="B334" s="64"/>
      <c r="C334" s="72"/>
      <c r="D334" s="72"/>
      <c r="E334" s="73"/>
      <c r="F334" s="73"/>
      <c r="G334" s="68" t="s">
        <v>537</v>
      </c>
      <c r="H334" s="65"/>
      <c r="I334" s="70">
        <f>I333*18.8</f>
        <v>0</v>
      </c>
      <c r="J334" s="64"/>
      <c r="K334" s="64"/>
      <c r="L334" s="64"/>
      <c r="M334" s="64"/>
    </row>
    <row r="335" spans="1:13" ht="12.75" customHeight="1">
      <c r="A335" s="64"/>
      <c r="B335" s="64"/>
      <c r="C335" s="72"/>
      <c r="D335" s="72"/>
      <c r="E335" s="73"/>
      <c r="F335" s="73"/>
      <c r="G335" s="65"/>
      <c r="H335" s="65"/>
      <c r="I335" s="48"/>
      <c r="J335" s="64"/>
      <c r="K335" s="64"/>
      <c r="L335" s="64"/>
      <c r="M335" s="64"/>
    </row>
    <row r="336" spans="1:13" ht="12.75" customHeight="1">
      <c r="A336" s="64"/>
      <c r="B336" s="64"/>
      <c r="C336" s="72"/>
      <c r="D336" s="72"/>
      <c r="E336" s="73"/>
      <c r="F336" s="73"/>
      <c r="G336" s="64"/>
      <c r="H336" s="64"/>
      <c r="I336" s="74"/>
      <c r="J336" s="64"/>
      <c r="K336" s="64"/>
      <c r="L336" s="64"/>
      <c r="M336" s="64"/>
    </row>
    <row r="337" spans="2:13" ht="12.75" customHeight="1">
      <c r="B337" s="64"/>
      <c r="C337" s="72"/>
      <c r="D337" s="72"/>
      <c r="E337" s="73"/>
      <c r="F337" s="73"/>
      <c r="G337" s="64"/>
      <c r="H337" s="64"/>
      <c r="I337" s="74"/>
      <c r="J337" s="64"/>
      <c r="K337" s="64"/>
      <c r="L337" s="64"/>
      <c r="M337" s="64"/>
    </row>
    <row r="338" spans="2:13" ht="12.75" customHeight="1">
      <c r="C338" s="6"/>
      <c r="D338" s="6"/>
      <c r="E338" s="7"/>
      <c r="F338" s="7"/>
      <c r="I338" s="8"/>
    </row>
    <row r="339" spans="2:13" ht="12.75" customHeight="1">
      <c r="C339" s="6"/>
      <c r="D339" s="6"/>
      <c r="E339" s="7"/>
      <c r="F339" s="7"/>
      <c r="I339" s="8"/>
    </row>
    <row r="340" spans="2:13" ht="12.75" customHeight="1">
      <c r="C340" s="6"/>
      <c r="D340" s="6"/>
      <c r="E340" s="7"/>
      <c r="F340" s="7"/>
      <c r="I340" s="8"/>
    </row>
    <row r="341" spans="2:13" ht="12.75" customHeight="1">
      <c r="C341" s="6"/>
      <c r="D341" s="6"/>
      <c r="E341" s="7"/>
      <c r="F341" s="7"/>
      <c r="I341" s="8"/>
    </row>
    <row r="342" spans="2:13" ht="12.75" customHeight="1">
      <c r="C342" s="6"/>
      <c r="D342" s="6"/>
      <c r="E342" s="7"/>
      <c r="F342" s="7"/>
      <c r="I342" s="8"/>
    </row>
    <row r="343" spans="2:13" ht="12.75" customHeight="1">
      <c r="C343" s="6"/>
      <c r="D343" s="6"/>
      <c r="E343" s="7"/>
      <c r="F343" s="7"/>
      <c r="I343" s="8"/>
    </row>
    <row r="344" spans="2:13" ht="12.75" customHeight="1">
      <c r="C344" s="6"/>
      <c r="D344" s="6"/>
      <c r="E344" s="7"/>
      <c r="F344" s="7"/>
      <c r="I344" s="8"/>
    </row>
    <row r="345" spans="2:13" ht="12.75" customHeight="1">
      <c r="C345" s="6"/>
      <c r="D345" s="6"/>
      <c r="E345" s="7"/>
      <c r="F345" s="7"/>
      <c r="I345" s="8"/>
    </row>
    <row r="346" spans="2:13" ht="12.75" customHeight="1">
      <c r="C346" s="6"/>
      <c r="D346" s="6"/>
      <c r="E346" s="7"/>
      <c r="F346" s="7"/>
      <c r="I346" s="8"/>
    </row>
    <row r="347" spans="2:13" ht="12.75" customHeight="1">
      <c r="C347" s="6"/>
      <c r="D347" s="6"/>
      <c r="E347" s="7"/>
      <c r="F347" s="7"/>
      <c r="I347" s="8"/>
    </row>
    <row r="348" spans="2:13" ht="12.75" customHeight="1">
      <c r="C348" s="6"/>
      <c r="D348" s="6"/>
      <c r="E348" s="7"/>
      <c r="F348" s="7"/>
      <c r="I348" s="8"/>
    </row>
    <row r="349" spans="2:13" ht="12.75" customHeight="1">
      <c r="C349" s="6"/>
      <c r="D349" s="6"/>
      <c r="E349" s="7"/>
      <c r="F349" s="7"/>
      <c r="I349" s="8"/>
    </row>
    <row r="350" spans="2:13" ht="12.75" customHeight="1">
      <c r="C350" s="6"/>
      <c r="D350" s="6"/>
      <c r="E350" s="7"/>
      <c r="F350" s="7"/>
      <c r="I350" s="8"/>
    </row>
    <row r="351" spans="2:13" ht="12.75" customHeight="1">
      <c r="C351" s="6"/>
      <c r="D351" s="6"/>
      <c r="E351" s="7"/>
      <c r="F351" s="7"/>
      <c r="I351" s="8"/>
    </row>
    <row r="352" spans="2:13" ht="12.75" customHeight="1">
      <c r="C352" s="6"/>
      <c r="D352" s="6"/>
      <c r="E352" s="7"/>
      <c r="F352" s="7"/>
      <c r="I352" s="8"/>
    </row>
    <row r="353" spans="3:9" ht="12.75" customHeight="1">
      <c r="C353" s="6"/>
      <c r="D353" s="6"/>
      <c r="E353" s="7"/>
      <c r="F353" s="7"/>
      <c r="I353" s="8"/>
    </row>
    <row r="354" spans="3:9" ht="12.75" customHeight="1">
      <c r="C354" s="6"/>
      <c r="D354" s="6"/>
      <c r="E354" s="7"/>
      <c r="F354" s="7"/>
      <c r="I354" s="8"/>
    </row>
    <row r="355" spans="3:9" ht="12.75" customHeight="1">
      <c r="C355" s="6"/>
      <c r="D355" s="6"/>
      <c r="E355" s="7"/>
      <c r="F355" s="7"/>
      <c r="I355" s="8"/>
    </row>
  </sheetData>
  <mergeCells count="18">
    <mergeCell ref="A231:G231"/>
    <mergeCell ref="A111:G111"/>
    <mergeCell ref="A323:G323"/>
    <mergeCell ref="A307:G307"/>
    <mergeCell ref="A280:G280"/>
    <mergeCell ref="A263:G263"/>
    <mergeCell ref="A274:G274"/>
    <mergeCell ref="A99:G99"/>
    <mergeCell ref="G8:I8"/>
    <mergeCell ref="B9:I9"/>
    <mergeCell ref="A1:C1"/>
    <mergeCell ref="D3:I3"/>
    <mergeCell ref="D1:I1"/>
    <mergeCell ref="G7:I7"/>
    <mergeCell ref="A5:C5"/>
    <mergeCell ref="A4:C4"/>
    <mergeCell ref="A2:C2"/>
    <mergeCell ref="D2:I2"/>
  </mergeCells>
  <printOptions horizontalCentered="1"/>
  <pageMargins left="0.65" right="0.57999999999999996" top="0.75" bottom="1" header="0" footer="0"/>
  <pageSetup orientation="portrait"/>
  <headerFooter>
    <oddFooter>&amp;Lwww.caboservices.com&amp;C&amp;F&amp;RPage &amp;P of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4C8EC2715F8348B79221E6C0FC0B4C" ma:contentTypeVersion="12" ma:contentTypeDescription="Crear nuevo documento." ma:contentTypeScope="" ma:versionID="37e8c046a3b301933374e63b0215e232">
  <xsd:schema xmlns:xsd="http://www.w3.org/2001/XMLSchema" xmlns:xs="http://www.w3.org/2001/XMLSchema" xmlns:p="http://schemas.microsoft.com/office/2006/metadata/properties" xmlns:ns3="56c8b8f6-d218-4d95-b981-73357a5474f1" targetNamespace="http://schemas.microsoft.com/office/2006/metadata/properties" ma:root="true" ma:fieldsID="b0e76ca7cc269cefed72825930d4b3a7" ns3:_="">
    <xsd:import namespace="56c8b8f6-d218-4d95-b981-73357a547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8b8f6-d218-4d95-b981-73357a547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c8b8f6-d218-4d95-b981-73357a5474f1" xsi:nil="true"/>
  </documentManagement>
</p:properties>
</file>

<file path=customXml/itemProps1.xml><?xml version="1.0" encoding="utf-8"?>
<ds:datastoreItem xmlns:ds="http://schemas.openxmlformats.org/officeDocument/2006/customXml" ds:itemID="{64DB63E4-1757-484B-AA57-74C750458F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5C40C0-7616-4262-A29C-3EC13F0C5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8b8f6-d218-4d95-b981-73357a547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E7347A-FBB7-421F-8955-E1BD600E737F}">
  <ds:schemaRefs>
    <ds:schemaRef ds:uri="http://www.w3.org/XML/1998/namespace"/>
    <ds:schemaRef ds:uri="http://purl.org/dc/elements/1.1/"/>
    <ds:schemaRef ds:uri="56c8b8f6-d218-4d95-b981-73357a5474f1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Order-Form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Global</cp:lastModifiedBy>
  <cp:lastPrinted>2011-03-25T17:34:19Z</cp:lastPrinted>
  <dcterms:created xsi:type="dcterms:W3CDTF">2007-02-10T17:19:02Z</dcterms:created>
  <dcterms:modified xsi:type="dcterms:W3CDTF">2025-09-03T21:01:34Z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0x0101007A4C8EC2715F8348B79221E6C0FC0B4C</vt:lpwstr>
  </property>
</Properties>
</file>